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20.3\財政課\財政係\◎決算統計\R02年度決算統計\99_各種調査\◎20220225_令和２年度財政状況資料集の作成及び提出について\04_最終版\"/>
    </mc:Choice>
  </mc:AlternateContent>
  <bookViews>
    <workbookView xWindow="0" yWindow="0" windowWidth="20490" windowHeight="83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データシート" sheetId="9" state="hidden" r:id="rId14"/>
  </sheets>
  <externalReferences>
    <externalReference r:id="rId1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E38" i="10"/>
  <c r="U38" i="10"/>
  <c r="C38" i="10"/>
  <c r="BE37" i="10"/>
  <c r="C37"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l="1"/>
  <c r="BE35" i="10" s="1"/>
  <c r="BE36" i="10" s="1"/>
  <c r="BW34" i="10" l="1"/>
  <c r="BW35" i="10" l="1"/>
  <c r="BW36" i="10" s="1"/>
  <c r="BW37" i="10" s="1"/>
  <c r="BW38" i="10" s="1"/>
  <c r="CO34" i="10"/>
  <c r="CO35" i="10" s="1"/>
  <c r="CO36" i="10" s="1"/>
  <c r="CO37" i="10" s="1"/>
  <c r="CO38" i="10" s="1"/>
  <c r="CO39" i="10" s="1"/>
  <c r="CO40" i="10" s="1"/>
  <c r="CO41" i="10" s="1"/>
</calcChain>
</file>

<file path=xl/sharedStrings.xml><?xml version="1.0" encoding="utf-8"?>
<sst xmlns="http://schemas.openxmlformats.org/spreadsheetml/2006/main" count="1152" uniqueCount="622">
  <si>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</si>
  <si>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</si>
  <si>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</si>
  <si>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</si>
  <si>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</si>
  <si>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</si>
  <si>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</si>
  <si>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</si>
  <si>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</si>
  <si>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</si>
  <si>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</si>
  <si>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</si>
  <si>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</si>
  <si>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</si>
  <si>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</si>
  <si>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</si>
  <si>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</si>
  <si>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</si>
  <si>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</si>
  <si>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</si>
  <si>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</si>
  <si>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</si>
  <si>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</si>
  <si>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</si>
  <si>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</si>
  <si>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</si>
  <si>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</si>
  <si>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</si>
  <si>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</si>
  <si>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</si>
  <si>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</si>
  <si>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</si>
  <si>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</si>
  <si>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</si>
  <si>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</si>
  <si>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</si>
  <si>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</si>
  <si>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</si>
  <si>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</si>
  <si>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</si>
  <si>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</si>
  <si>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</si>
  <si>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</si>
  <si>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</si>
  <si>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</si>
  <si>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</si>
  <si>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</si>
  <si>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</si>
  <si>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</si>
  <si>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</si>
  <si>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</si>
  <si>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</si>
  <si>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</si>
  <si>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</si>
  <si>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</si>
  <si>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</si>
  <si>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</si>
  <si>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</si>
  <si>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</si>
  <si>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</si>
  <si>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</si>
  <si>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</si>
  <si>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</si>
  <si>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</si>
  <si>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</si>
  <si>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</si>
  <si>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</si>
  <si>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</si>
  <si>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</si>
  <si>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</si>
  <si>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</si>
  <si>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</si>
  <si>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</si>
  <si>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</si>
  <si>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</si>
  <si>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</si>
  <si>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</si>
  <si>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</si>
  <si>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</si>
  <si>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</si>
  <si>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</si>
  <si>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</si>
  <si>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</si>
  <si>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</si>
  <si>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</si>
  <si>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</si>
  <si>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</si>
  <si>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</si>
  <si>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</si>
  <si>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</si>
  <si>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</si>
  <si>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</si>
  <si>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</si>
  <si>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</si>
  <si>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</si>
  <si>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</si>
  <si>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</si>
  <si>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</si>
  <si>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都城市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</si>
  <si>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</si>
  <si>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</si>
  <si>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</si>
  <si>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</si>
  <si>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</si>
  <si>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</si>
  <si>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</si>
  <si>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</si>
  <si>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</si>
  <si>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</si>
  <si>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</si>
  <si>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</si>
  <si>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</si>
  <si>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</si>
  <si>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</si>
  <si>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</si>
  <si>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</si>
  <si>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</si>
  <si>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</si>
  <si>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</si>
  <si>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</si>
  <si>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</si>
  <si>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</si>
  <si>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</si>
  <si>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</si>
  <si>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</si>
  <si>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</si>
  <si>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</si>
  <si>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</si>
  <si>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</si>
  <si>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</si>
  <si>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</si>
  <si>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</si>
  <si>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</si>
  <si>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</si>
  <si>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</si>
  <si>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</si>
  <si>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</si>
  <si>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</si>
  <si>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</si>
  <si>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</si>
  <si>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</si>
  <si>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</si>
  <si>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</si>
  <si>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</si>
  <si>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</si>
  <si>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</si>
  <si>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</si>
  <si>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</si>
  <si>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</si>
  <si>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</si>
  <si>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</si>
  <si>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</si>
  <si>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</si>
  <si>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</si>
  <si>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</si>
  <si>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</si>
  <si>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</si>
  <si>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</si>
  <si>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</si>
  <si>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</si>
  <si>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</si>
  <si>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</si>
  <si>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</si>
  <si>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</si>
  <si>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</si>
  <si>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</si>
  <si>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</si>
  <si>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</si>
  <si>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</si>
  <si>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</si>
  <si>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</si>
  <si>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</si>
  <si>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</si>
  <si>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</si>
  <si>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</si>
  <si>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</si>
  <si>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</si>
  <si>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</si>
  <si>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</si>
  <si>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</si>
  <si>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</si>
  <si>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</si>
  <si>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</si>
  <si>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</si>
  <si>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</si>
  <si>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</si>
  <si>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</si>
  <si>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</si>
  <si>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</si>
  <si>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</si>
  <si>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</si>
  <si>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</si>
  <si>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</si>
  <si>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</si>
  <si>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</si>
  <si>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</si>
  <si>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</si>
  <si>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</si>
  <si>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</si>
  <si>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</si>
  <si>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</si>
  <si>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</si>
  <si>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</si>
  <si>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</si>
  <si>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</si>
  <si>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</si>
  <si>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</si>
  <si>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</si>
  <si>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</si>
  <si>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</si>
  <si>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</si>
  <si>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</si>
  <si>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宮崎県都城市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</si>
  <si>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</si>
  <si>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</si>
  <si>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</si>
  <si>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</si>
  <si>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</si>
  <si>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</si>
  <si>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</si>
  <si>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</si>
  <si>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</si>
  <si>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</si>
  <si>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</si>
  <si>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</si>
  <si>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</si>
  <si>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</si>
  <si>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</si>
  <si>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</si>
  <si>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</si>
  <si>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</si>
  <si>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</si>
  <si>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</si>
  <si>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</si>
  <si>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</si>
  <si>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</si>
  <si>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</si>
  <si>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</si>
  <si>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</si>
  <si>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</si>
  <si>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</si>
  <si>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</si>
  <si>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</si>
  <si>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</si>
  <si>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</si>
  <si>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</si>
  <si>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</si>
  <si>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</si>
  <si>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</si>
  <si>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</si>
  <si>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</si>
  <si>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</si>
  <si>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</si>
  <si>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</si>
  <si>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</si>
  <si>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</si>
  <si>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</si>
  <si>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</si>
  <si>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</si>
  <si>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</si>
  <si>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</si>
  <si>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</si>
  <si>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</si>
  <si>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</si>
  <si>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</si>
  <si>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</si>
  <si>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</si>
  <si>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</si>
  <si>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</si>
  <si>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</si>
  <si>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</si>
  <si>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</si>
  <si>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</si>
  <si>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</si>
  <si>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</si>
  <si>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</si>
  <si>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</si>
  <si>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</si>
  <si>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</si>
  <si>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</si>
  <si>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</si>
  <si>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</si>
  <si>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</si>
  <si>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</si>
  <si>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</si>
  <si>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</si>
  <si>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</si>
  <si>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</si>
  <si>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</si>
  <si>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</si>
  <si>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</si>
  <si>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</si>
  <si>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</si>
  <si>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</si>
  <si>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</si>
  <si>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</si>
  <si>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</si>
  <si>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</si>
  <si>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</si>
  <si>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</si>
  <si>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</si>
  <si>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</si>
  <si>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</si>
  <si>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</si>
  <si>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</si>
  <si>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</si>
  <si>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</si>
  <si>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</si>
  <si>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</si>
  <si>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</si>
  <si>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</si>
  <si>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</si>
  <si>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</si>
  <si>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</si>
  <si>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</si>
  <si>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</si>
  <si>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</si>
  <si>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</si>
  <si>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</si>
  <si>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</si>
  <si>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</si>
  <si>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</si>
  <si>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</si>
  <si>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</si>
  <si>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</si>
  <si>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</si>
  <si>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</si>
  <si>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</si>
  <si>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</si>
  <si>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</si>
  <si>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</si>
  <si>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</si>
  <si>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</si>
  <si>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</si>
  <si>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</si>
  <si>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</si>
  <si>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</si>
  <si>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</si>
  <si>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</si>
  <si>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</si>
  <si>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</si>
  <si>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</si>
  <si>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</si>
  <si>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</si>
  <si>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</si>
  <si>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</si>
  <si>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</si>
  <si>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</si>
  <si>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</si>
  <si>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</si>
  <si>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</si>
  <si>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</si>
  <si>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</si>
  <si>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</si>
  <si>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</si>
  <si>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</si>
  <si>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</si>
  <si>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</si>
  <si>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</si>
  <si>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</si>
  <si>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</si>
  <si>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</si>
  <si>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</si>
  <si>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</si>
  <si>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</si>
  <si>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</si>
  <si>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宮崎県都城市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</si>
  <si>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</si>
  <si>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</si>
  <si>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</si>
  <si>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</si>
  <si>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</si>
  <si>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</si>
  <si>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</si>
  <si>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</si>
  <si>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</si>
  <si>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</si>
  <si>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</si>
  <si>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</si>
  <si>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</si>
  <si>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</si>
  <si>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</si>
  <si>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</si>
  <si>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</si>
  <si>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</si>
  <si>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</si>
  <si>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</si>
  <si>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都城市整備墓地特別会計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</si>
  <si>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</si>
  <si>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</si>
  <si>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</si>
  <si>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</si>
  <si>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</si>
  <si>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</si>
  <si>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</si>
  <si>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</si>
  <si>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</si>
  <si>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</si>
  <si>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</si>
  <si>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</si>
  <si>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</si>
  <si>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</si>
  <si>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都城市国民健康保険特別会計（事業勘定）</t>
    <phoneticPr fontId="5"/>
  </si>
  <si>
    <t>都城市国民健康保険特別会計（診療施設勘定）</t>
    <phoneticPr fontId="5"/>
  </si>
  <si>
    <t>都城市後期高齢者医療特別会計</t>
    <phoneticPr fontId="5"/>
  </si>
  <si>
    <t>都城市介護保険特別会計</t>
    <phoneticPr fontId="5"/>
  </si>
  <si>
    <t>都城市水道事業会計</t>
    <phoneticPr fontId="5"/>
  </si>
  <si>
    <t>法適用企業</t>
    <phoneticPr fontId="5"/>
  </si>
  <si>
    <t>都城市公共下水道事業会計</t>
    <phoneticPr fontId="5"/>
  </si>
  <si>
    <t>都城市農業集落排水事業会計</t>
    <phoneticPr fontId="5"/>
  </si>
  <si>
    <t>都城市御池簡易水道事業会計</t>
    <phoneticPr fontId="5"/>
  </si>
  <si>
    <t>都城市簡易水道事業会計</t>
    <phoneticPr fontId="5"/>
  </si>
  <si>
    <t>都城市公設地方卸売市場事業特別会計</t>
    <phoneticPr fontId="5"/>
  </si>
  <si>
    <t>法非適用企業</t>
    <phoneticPr fontId="5"/>
  </si>
  <si>
    <t>都城市電気事業特別会計</t>
    <phoneticPr fontId="5"/>
  </si>
  <si>
    <t>都城市工業用地造成事業特別会計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</si>
  <si>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</si>
  <si>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</si>
  <si>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</si>
  <si>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</si>
  <si>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</si>
  <si>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</si>
  <si>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</si>
  <si>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</si>
  <si>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</si>
  <si>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</si>
  <si>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</si>
  <si>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</si>
  <si>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</si>
  <si>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</si>
  <si>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</si>
  <si>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</si>
  <si>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</si>
  <si>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</si>
  <si>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</si>
  <si>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</si>
  <si>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</si>
  <si>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</si>
  <si>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</si>
  <si>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</si>
  <si>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</si>
  <si>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</si>
  <si>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</si>
  <si>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</si>
  <si>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</si>
  <si>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</si>
  <si>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</si>
  <si>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</si>
  <si>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</si>
  <si>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</si>
  <si>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</si>
  <si>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</si>
  <si>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</si>
  <si>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</si>
  <si>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</si>
  <si>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</si>
  <si>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</si>
  <si>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</si>
  <si>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</si>
  <si>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</si>
  <si>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</si>
  <si>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</si>
  <si>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</si>
  <si>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</si>
  <si>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</si>
  <si>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</si>
  <si>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</si>
  <si>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</si>
  <si>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</si>
  <si>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</si>
  <si>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</si>
  <si>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</si>
  <si>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</si>
  <si>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</si>
  <si>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</si>
  <si>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</si>
  <si>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</si>
  <si>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</si>
  <si>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</si>
  <si>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</si>
  <si>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</si>
  <si>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</si>
  <si>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</si>
  <si>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</si>
  <si>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</si>
  <si>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</si>
  <si>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</si>
  <si>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</si>
  <si>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</si>
  <si>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</si>
  <si>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</si>
  <si>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</si>
  <si>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</si>
  <si>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</si>
  <si>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</si>
  <si>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</si>
  <si>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</si>
  <si>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</si>
  <si>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</si>
  <si>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</si>
  <si>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</si>
  <si>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</si>
  <si>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</si>
  <si>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</si>
  <si>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</si>
  <si>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</si>
  <si>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</si>
  <si>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</si>
  <si>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</si>
  <si>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</si>
  <si>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</si>
  <si>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</si>
  <si>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</si>
  <si>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</si>
  <si>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</si>
  <si>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</si>
  <si>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</si>
  <si>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</si>
  <si>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</si>
  <si>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</si>
  <si>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</si>
  <si>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</si>
  <si>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</si>
  <si>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</si>
  <si>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</si>
  <si>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</si>
  <si>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</si>
  <si>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</si>
  <si>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</si>
  <si>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</si>
  <si>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</si>
  <si>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</si>
  <si>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</si>
  <si>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</si>
  <si>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</si>
  <si>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</si>
  <si>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</si>
  <si>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</si>
  <si>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</si>
  <si>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</si>
  <si>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</si>
  <si>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</si>
  <si>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</si>
  <si>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</si>
  <si>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</si>
  <si>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</si>
  <si>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</si>
  <si>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</si>
  <si>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</si>
  <si>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</si>
  <si>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</si>
  <si>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</si>
  <si>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</si>
  <si>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</si>
  <si>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</si>
  <si>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</si>
  <si>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</si>
  <si>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</si>
  <si>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</si>
  <si>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</si>
  <si>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都城市水道事業会計</t>
  </si>
  <si>
    <t>一般会計</t>
  </si>
  <si>
    <t>都城市介護保険特別会計</t>
  </si>
  <si>
    <t>都城市簡易水道事業会計</t>
  </si>
  <si>
    <t>都城市公共下水道事業会計</t>
  </si>
  <si>
    <t>都城市国民健康保険特別会計（事業勘定）</t>
  </si>
  <si>
    <t>都城市農業集落排水事業会計</t>
  </si>
  <si>
    <t>都城市御池簡易水道事業会計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</si>
  <si>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</si>
  <si>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</si>
  <si>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</si>
  <si>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</si>
  <si>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</si>
  <si>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</si>
  <si>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</si>
  <si>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</si>
  <si>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</si>
  <si>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</si>
  <si>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</si>
  <si>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</si>
  <si>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</si>
  <si>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</si>
  <si>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</si>
  <si>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</si>
  <si>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</si>
  <si>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</si>
  <si>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</si>
  <si>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</si>
  <si>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</si>
  <si>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</si>
  <si>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</si>
  <si>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</si>
  <si>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カイケイ</t>
    </rPh>
    <phoneticPr fontId="2"/>
  </si>
  <si>
    <t>-</t>
    <phoneticPr fontId="2"/>
  </si>
  <si>
    <t>-</t>
    <phoneticPr fontId="2"/>
  </si>
  <si>
    <t>-</t>
    <phoneticPr fontId="2"/>
  </si>
  <si>
    <t>-</t>
    <phoneticPr fontId="2"/>
  </si>
  <si>
    <t>都城森林組合</t>
    <rPh sb="0" eb="2">
      <t>ミヤコノジョウ</t>
    </rPh>
    <rPh sb="2" eb="4">
      <t>シンリン</t>
    </rPh>
    <rPh sb="4" eb="6">
      <t>クミアイ</t>
    </rPh>
    <phoneticPr fontId="2"/>
  </si>
  <si>
    <t>都城市土地開発公社</t>
    <rPh sb="0" eb="3">
      <t>ミヤコノジョウシ</t>
    </rPh>
    <rPh sb="3" eb="5">
      <t>トチ</t>
    </rPh>
    <rPh sb="5" eb="7">
      <t>カイハツ</t>
    </rPh>
    <rPh sb="7" eb="9">
      <t>コウシャ</t>
    </rPh>
    <phoneticPr fontId="2"/>
  </si>
  <si>
    <t>都城まちづくり　株式会社</t>
  </si>
  <si>
    <t>道の駅山之口　株式会社</t>
  </si>
  <si>
    <t>都城ぼんち地域振興　株式会社</t>
    <rPh sb="0" eb="2">
      <t>ミヤコノジョウ</t>
    </rPh>
    <rPh sb="5" eb="7">
      <t>チイキ</t>
    </rPh>
    <rPh sb="7" eb="9">
      <t>シンコウ</t>
    </rPh>
    <rPh sb="10" eb="14">
      <t>カブシキガイシャ</t>
    </rPh>
    <phoneticPr fontId="2"/>
  </si>
  <si>
    <t>-</t>
    <phoneticPr fontId="2"/>
  </si>
  <si>
    <t>-</t>
    <phoneticPr fontId="2"/>
  </si>
  <si>
    <t>-</t>
    <phoneticPr fontId="2"/>
  </si>
  <si>
    <t>-</t>
    <phoneticPr fontId="2"/>
  </si>
  <si>
    <t>-</t>
    <phoneticPr fontId="2"/>
  </si>
  <si>
    <t>-</t>
    <phoneticPr fontId="2"/>
  </si>
  <si>
    <t>-</t>
    <phoneticPr fontId="2"/>
  </si>
  <si>
    <t>ふるさと応援基金</t>
    <rPh sb="4" eb="6">
      <t>オウエン</t>
    </rPh>
    <rPh sb="6" eb="8">
      <t>キキン</t>
    </rPh>
    <phoneticPr fontId="5"/>
  </si>
  <si>
    <t>公共施設整備等基金</t>
    <rPh sb="0" eb="2">
      <t>コウキョウ</t>
    </rPh>
    <rPh sb="2" eb="4">
      <t>シセツ</t>
    </rPh>
    <rPh sb="4" eb="6">
      <t>セイビ</t>
    </rPh>
    <rPh sb="6" eb="7">
      <t>トウ</t>
    </rPh>
    <rPh sb="7" eb="9">
      <t>キキン</t>
    </rPh>
    <phoneticPr fontId="5"/>
  </si>
  <si>
    <t>地方創生基金</t>
    <rPh sb="0" eb="2">
      <t>チホウ</t>
    </rPh>
    <rPh sb="2" eb="4">
      <t>ソウセイ</t>
    </rPh>
    <rPh sb="4" eb="6">
      <t>キキン</t>
    </rPh>
    <phoneticPr fontId="5"/>
  </si>
  <si>
    <t>地域振興基金</t>
    <rPh sb="0" eb="2">
      <t>チイキ</t>
    </rPh>
    <rPh sb="2" eb="4">
      <t>シンコウ</t>
    </rPh>
    <rPh sb="4" eb="6">
      <t>キキン</t>
    </rPh>
    <phoneticPr fontId="5"/>
  </si>
  <si>
    <t>合併算定替逓減対策基金</t>
    <rPh sb="0" eb="2">
      <t>ガッペイ</t>
    </rPh>
    <rPh sb="2" eb="4">
      <t>サンテイ</t>
    </rPh>
    <rPh sb="4" eb="5">
      <t>ガ</t>
    </rPh>
    <rPh sb="5" eb="7">
      <t>テイゲン</t>
    </rPh>
    <rPh sb="7" eb="9">
      <t>タイサク</t>
    </rPh>
    <rPh sb="9" eb="11">
      <t>キキン</t>
    </rPh>
    <phoneticPr fontId="5"/>
  </si>
  <si>
    <t>-</t>
    <phoneticPr fontId="2"/>
  </si>
  <si>
    <t>-</t>
    <phoneticPr fontId="2"/>
  </si>
  <si>
    <t>-</t>
    <phoneticPr fontId="2"/>
  </si>
  <si>
    <t>-</t>
    <phoneticPr fontId="2"/>
  </si>
  <si>
    <t>〇</t>
    <phoneticPr fontId="2"/>
  </si>
  <si>
    <t>一般財団法人　都城圏域地場産業振興センター</t>
    <rPh sb="0" eb="2">
      <t>イッパン</t>
    </rPh>
    <phoneticPr fontId="2"/>
  </si>
  <si>
    <t>公益財団法人　都城市文化振興財団</t>
    <rPh sb="0" eb="2">
      <t>コウエキ</t>
    </rPh>
    <phoneticPr fontId="2"/>
  </si>
  <si>
    <t>一般財団法人　都城市体育協会</t>
    <rPh sb="0" eb="2">
      <t>イッパン</t>
    </rPh>
    <rPh sb="2" eb="6">
      <t>ザイダンホウジン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</si>
</sst>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47673</c:v>
                </c:pt>
                <c:pt idx="1">
                  <c:v>54233</c:v>
                </c:pt>
                <c:pt idx="2">
                  <c:v>44366</c:v>
                </c:pt>
                <c:pt idx="3">
                  <c:v>51043</c:v>
                </c:pt>
                <c:pt idx="4">
                  <c:v>42898</c:v>
                </c:pt>
              </c:numCache>
            </c:numRef>
          </c:val>
          <c:smooth val="0"/>
          <c:extLst xmlns:c16r2="http://schemas.microsoft.com/office/drawing/2015/06/chart">
            <c:ext xmlns:c16="http://schemas.microsoft.com/office/drawing/2014/chart" uri="{C3380CC4-5D6E-409C-BE32-E72D297353CC}">
              <c16:uniqueId val="{00000000-AC3E-486B-BDF0-EFF9122832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57842</c:v>
                </c:pt>
                <c:pt idx="1">
                  <c:v>86926</c:v>
                </c:pt>
                <c:pt idx="2">
                  <c:v>57381</c:v>
                </c:pt>
                <c:pt idx="3">
                  <c:v>82685</c:v>
                </c:pt>
                <c:pt idx="4">
                  <c:v>74622</c:v>
                </c:pt>
              </c:numCache>
            </c:numRef>
          </c:val>
          <c:smooth val="0"/>
          <c:extLst xmlns:c16r2="http://schemas.microsoft.com/office/drawing/2015/06/chart">
            <c:ext xmlns:c16="http://schemas.microsoft.com/office/drawing/2014/chart" uri="{C3380CC4-5D6E-409C-BE32-E72D297353CC}">
              <c16:uniqueId val="{00000001-AC3E-486B-BDF0-EFF912283219}"/>
            </c:ext>
          </c:extLst>
        </c:ser>
        <c:dLbls>
          <c:showLegendKey val="0"/>
          <c:showVal val="0"/>
          <c:showCatName val="0"/>
          <c:showSerName val="0"/>
          <c:showPercent val="0"/>
          <c:showBubbleSize val="0"/>
        </c:dLbls>
        <c:marker val="1"/>
        <c:smooth val="0"/>
        <c:axId val="-63566192"/>
        <c:axId val="-63572720"/>
      </c:lineChart>
      <c:catAx>
        <c:axId val="-63566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572720"/>
        <c:crosses val="autoZero"/>
        <c:auto val="1"/>
        <c:lblAlgn val="ctr"/>
        <c:lblOffset val="100"/>
        <c:tickLblSkip val="1"/>
        <c:tickMarkSkip val="1"/>
        <c:noMultiLvlLbl val="0"/>
      </c:catAx>
      <c:valAx>
        <c:axId val="-635727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566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3.1</c:v>
                </c:pt>
                <c:pt idx="1">
                  <c:v>3.19</c:v>
                </c:pt>
                <c:pt idx="2">
                  <c:v>3.29</c:v>
                </c:pt>
                <c:pt idx="3">
                  <c:v>3.48</c:v>
                </c:pt>
                <c:pt idx="4">
                  <c:v>3.55</c:v>
                </c:pt>
              </c:numCache>
            </c:numRef>
          </c:val>
          <c:extLst xmlns:c16r2="http://schemas.microsoft.com/office/drawing/2015/06/chart">
            <c:ext xmlns:c16="http://schemas.microsoft.com/office/drawing/2014/chart" uri="{C3380CC4-5D6E-409C-BE32-E72D297353CC}">
              <c16:uniqueId val="{00000000-9D0F-4A30-8471-D0F694B145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8.9</c:v>
                </c:pt>
                <c:pt idx="1">
                  <c:v>9.01</c:v>
                </c:pt>
                <c:pt idx="2">
                  <c:v>9.1300000000000008</c:v>
                </c:pt>
                <c:pt idx="3">
                  <c:v>9.18</c:v>
                </c:pt>
                <c:pt idx="4">
                  <c:v>9.14</c:v>
                </c:pt>
              </c:numCache>
            </c:numRef>
          </c:val>
          <c:extLst xmlns:c16r2="http://schemas.microsoft.com/office/drawing/2015/06/chart">
            <c:ext xmlns:c16="http://schemas.microsoft.com/office/drawing/2014/chart" uri="{C3380CC4-5D6E-409C-BE32-E72D297353CC}">
              <c16:uniqueId val="{00000001-9D0F-4A30-8471-D0F694B145E2}"/>
            </c:ext>
          </c:extLst>
        </c:ser>
        <c:dLbls>
          <c:showLegendKey val="0"/>
          <c:showVal val="0"/>
          <c:showCatName val="0"/>
          <c:showSerName val="0"/>
          <c:showPercent val="0"/>
          <c:showBubbleSize val="0"/>
        </c:dLbls>
        <c:gapWidth val="250"/>
        <c:overlap val="100"/>
        <c:axId val="-63574352"/>
        <c:axId val="-63566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0.06</c:v>
                </c:pt>
                <c:pt idx="1">
                  <c:v>2.34</c:v>
                </c:pt>
                <c:pt idx="2">
                  <c:v>1.91</c:v>
                </c:pt>
                <c:pt idx="3">
                  <c:v>2.63</c:v>
                </c:pt>
                <c:pt idx="4">
                  <c:v>0.09</c:v>
                </c:pt>
              </c:numCache>
            </c:numRef>
          </c:val>
          <c:smooth val="0"/>
          <c:extLst xmlns:c16r2="http://schemas.microsoft.com/office/drawing/2015/06/chart">
            <c:ext xmlns:c16="http://schemas.microsoft.com/office/drawing/2014/chart" uri="{C3380CC4-5D6E-409C-BE32-E72D297353CC}">
              <c16:uniqueId val="{00000002-9D0F-4A30-8471-D0F694B145E2}"/>
            </c:ext>
          </c:extLst>
        </c:ser>
        <c:dLbls>
          <c:showLegendKey val="0"/>
          <c:showVal val="0"/>
          <c:showCatName val="0"/>
          <c:showSerName val="0"/>
          <c:showPercent val="0"/>
          <c:showBubbleSize val="0"/>
        </c:dLbls>
        <c:marker val="1"/>
        <c:smooth val="0"/>
        <c:axId val="-63574352"/>
        <c:axId val="-63566736"/>
      </c:lineChart>
      <c:catAx>
        <c:axId val="-6357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566736"/>
        <c:crosses val="autoZero"/>
        <c:auto val="1"/>
        <c:lblAlgn val="ctr"/>
        <c:lblOffset val="100"/>
        <c:tickLblSkip val="1"/>
        <c:tickMarkSkip val="1"/>
        <c:noMultiLvlLbl val="0"/>
      </c:catAx>
      <c:valAx>
        <c:axId val="-6356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7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0.14000000000000001</c:v>
                </c:pt>
                <c:pt idx="2">
                  <c:v>#N/A</c:v>
                </c:pt>
                <c:pt idx="3">
                  <c:v>0.17</c:v>
                </c:pt>
                <c:pt idx="4">
                  <c:v>#N/A</c:v>
                </c:pt>
                <c:pt idx="5">
                  <c:v>0.03</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B5C2-40DE-AE3A-06D59FA31C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5C2-40DE-AE3A-06D59FA31CBB}"/>
            </c:ext>
          </c:extLst>
        </c:ser>
        <c:ser>
          <c:idx val="2"/>
          <c:order val="2"/>
          <c:tx>
            <c:strRef>
              <c:f>データシート!$A$29</c:f>
              <c:strCache>
                <c:ptCount val="1"/>
                <c:pt idx="0">
                  <c:v>都城市御池簡易水道事業会計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2-B5C2-40DE-AE3A-06D59FA31CBB}"/>
            </c:ext>
          </c:extLst>
        </c:ser>
        <c:ser>
          <c:idx val="3"/>
          <c:order val="3"/>
          <c:tx>
            <c:strRef>
              <c:f>データシート!$A$30</c:f>
              <c:strCache>
                <c:ptCount val="1"/>
                <c:pt idx="0">
                  <c:v>都城市農業集落排水事業会計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0.06</c:v>
                </c:pt>
                <c:pt idx="4">
                  <c:v>#N/A</c:v>
                </c:pt>
                <c:pt idx="5">
                  <c:v>0.05</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3-B5C2-40DE-AE3A-06D59FA31CBB}"/>
            </c:ext>
          </c:extLst>
        </c:ser>
        <c:ser>
          <c:idx val="4"/>
          <c:order val="4"/>
          <c:tx>
            <c:strRef>
              <c:f>データシート!$A$31</c:f>
              <c:strCache>
                <c:ptCount val="1"/>
                <c:pt idx="0">
                  <c:v>都城市国民健康保険特別会計（事業勘定）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2.0299999999999998</c:v>
                </c:pt>
                <c:pt idx="2">
                  <c:v>#N/A</c:v>
                </c:pt>
                <c:pt idx="3">
                  <c:v>1.03</c:v>
                </c:pt>
                <c:pt idx="4">
                  <c:v>#N/A</c:v>
                </c:pt>
                <c:pt idx="5">
                  <c:v>0.28999999999999998</c:v>
                </c:pt>
                <c:pt idx="6">
                  <c:v>#N/A</c:v>
                </c:pt>
                <c:pt idx="7">
                  <c:v>0.02</c:v>
                </c:pt>
                <c:pt idx="8">
                  <c:v>#N/A</c:v>
                </c:pt>
                <c:pt idx="9">
                  <c:v>0.33</c:v>
                </c:pt>
              </c:numCache>
            </c:numRef>
          </c:val>
          <c:extLst xmlns:c16r2="http://schemas.microsoft.com/office/drawing/2015/06/chart">
            <c:ext xmlns:c16="http://schemas.microsoft.com/office/drawing/2014/chart" uri="{C3380CC4-5D6E-409C-BE32-E72D297353CC}">
              <c16:uniqueId val="{00000004-B5C2-40DE-AE3A-06D59FA31CBB}"/>
            </c:ext>
          </c:extLst>
        </c:ser>
        <c:ser>
          <c:idx val="5"/>
          <c:order val="5"/>
          <c:tx>
            <c:strRef>
              <c:f>データシート!$A$32</c:f>
              <c:strCache>
                <c:ptCount val="1"/>
                <c:pt idx="0">
                  <c:v>都城市公共下水道事業会計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0.21</c:v>
                </c:pt>
                <c:pt idx="4">
                  <c:v>#N/A</c:v>
                </c:pt>
                <c:pt idx="5">
                  <c:v>0.5</c:v>
                </c:pt>
                <c:pt idx="6">
                  <c:v>#N/A</c:v>
                </c:pt>
                <c:pt idx="7">
                  <c:v>0.56999999999999995</c:v>
                </c:pt>
                <c:pt idx="8">
                  <c:v>#N/A</c:v>
                </c:pt>
                <c:pt idx="9">
                  <c:v>0.59</c:v>
                </c:pt>
              </c:numCache>
            </c:numRef>
          </c:val>
          <c:extLst xmlns:c16r2="http://schemas.microsoft.com/office/drawing/2015/06/chart">
            <c:ext xmlns:c16="http://schemas.microsoft.com/office/drawing/2014/chart" uri="{C3380CC4-5D6E-409C-BE32-E72D297353CC}">
              <c16:uniqueId val="{00000005-B5C2-40DE-AE3A-06D59FA31CBB}"/>
            </c:ext>
          </c:extLst>
        </c:ser>
        <c:ser>
          <c:idx val="6"/>
          <c:order val="6"/>
          <c:tx>
            <c:strRef>
              <c:f>データシート!$A$33</c:f>
              <c:strCache>
                <c:ptCount val="1"/>
                <c:pt idx="0">
                  <c:v>都城市簡易水道事業会計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0.33</c:v>
                </c:pt>
                <c:pt idx="8">
                  <c:v>#N/A</c:v>
                </c:pt>
                <c:pt idx="9">
                  <c:v>0.64</c:v>
                </c:pt>
              </c:numCache>
            </c:numRef>
          </c:val>
          <c:extLst xmlns:c16r2="http://schemas.microsoft.com/office/drawing/2015/06/chart">
            <c:ext xmlns:c16="http://schemas.microsoft.com/office/drawing/2014/chart" uri="{C3380CC4-5D6E-409C-BE32-E72D297353CC}">
              <c16:uniqueId val="{00000006-B5C2-40DE-AE3A-06D59FA31CBB}"/>
            </c:ext>
          </c:extLst>
        </c:ser>
        <c:ser>
          <c:idx val="7"/>
          <c:order val="7"/>
          <c:tx>
            <c:strRef>
              <c:f>データシート!$A$34</c:f>
              <c:strCache>
                <c:ptCount val="1"/>
                <c:pt idx="0">
                  <c:v>都城市介護保険特別会計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0.81</c:v>
                </c:pt>
                <c:pt idx="2">
                  <c:v>#N/A</c:v>
                </c:pt>
                <c:pt idx="3">
                  <c:v>1.1399999999999999</c:v>
                </c:pt>
                <c:pt idx="4">
                  <c:v>#N/A</c:v>
                </c:pt>
                <c:pt idx="5">
                  <c:v>1.18</c:v>
                </c:pt>
                <c:pt idx="6">
                  <c:v>#N/A</c:v>
                </c:pt>
                <c:pt idx="7">
                  <c:v>0.54</c:v>
                </c:pt>
                <c:pt idx="8">
                  <c:v>#N/A</c:v>
                </c:pt>
                <c:pt idx="9">
                  <c:v>0.9</c:v>
                </c:pt>
              </c:numCache>
            </c:numRef>
          </c:val>
          <c:extLst xmlns:c16r2="http://schemas.microsoft.com/office/drawing/2015/06/chart">
            <c:ext xmlns:c16="http://schemas.microsoft.com/office/drawing/2014/chart" uri="{C3380CC4-5D6E-409C-BE32-E72D297353CC}">
              <c16:uniqueId val="{00000007-B5C2-40DE-AE3A-06D59FA31C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c:v>
                </c:pt>
                <c:pt idx="2">
                  <c:v>#N/A</c:v>
                </c:pt>
                <c:pt idx="3">
                  <c:v>3.18</c:v>
                </c:pt>
                <c:pt idx="4">
                  <c:v>#N/A</c:v>
                </c:pt>
                <c:pt idx="5">
                  <c:v>3.29</c:v>
                </c:pt>
                <c:pt idx="6">
                  <c:v>#N/A</c:v>
                </c:pt>
                <c:pt idx="7">
                  <c:v>3.47</c:v>
                </c:pt>
                <c:pt idx="8">
                  <c:v>#N/A</c:v>
                </c:pt>
                <c:pt idx="9">
                  <c:v>3.54</c:v>
                </c:pt>
              </c:numCache>
            </c:numRef>
          </c:val>
          <c:extLst xmlns:c16r2="http://schemas.microsoft.com/office/drawing/2015/06/chart">
            <c:ext xmlns:c16="http://schemas.microsoft.com/office/drawing/2014/chart" uri="{C3380CC4-5D6E-409C-BE32-E72D297353CC}">
              <c16:uniqueId val="{00000008-B5C2-40DE-AE3A-06D59FA31CBB}"/>
            </c:ext>
          </c:extLst>
        </c:ser>
        <c:ser>
          <c:idx val="9"/>
          <c:order val="9"/>
          <c:tx>
            <c:strRef>
              <c:f>データシート!$A$36</c:f>
              <c:strCache>
                <c:ptCount val="1"/>
                <c:pt idx="0">
                  <c:v>都城市水道事業会計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8.85</c:v>
                </c:pt>
                <c:pt idx="2">
                  <c:v>#N/A</c:v>
                </c:pt>
                <c:pt idx="3">
                  <c:v>9.52</c:v>
                </c:pt>
                <c:pt idx="4">
                  <c:v>#N/A</c:v>
                </c:pt>
                <c:pt idx="5">
                  <c:v>8.61</c:v>
                </c:pt>
                <c:pt idx="6">
                  <c:v>#N/A</c:v>
                </c:pt>
                <c:pt idx="7">
                  <c:v>6.66</c:v>
                </c:pt>
                <c:pt idx="8">
                  <c:v>#N/A</c:v>
                </c:pt>
                <c:pt idx="9">
                  <c:v>7.85</c:v>
                </c:pt>
              </c:numCache>
            </c:numRef>
          </c:val>
          <c:extLst xmlns:c16r2="http://schemas.microsoft.com/office/drawing/2015/06/chart">
            <c:ext xmlns:c16="http://schemas.microsoft.com/office/drawing/2014/chart" uri="{C3380CC4-5D6E-409C-BE32-E72D297353CC}">
              <c16:uniqueId val="{00000009-B5C2-40DE-AE3A-06D59FA31CBB}"/>
            </c:ext>
          </c:extLst>
        </c:ser>
        <c:dLbls>
          <c:showLegendKey val="0"/>
          <c:showVal val="0"/>
          <c:showCatName val="0"/>
          <c:showSerName val="0"/>
          <c:showPercent val="0"/>
          <c:showBubbleSize val="0"/>
        </c:dLbls>
        <c:gapWidth val="150"/>
        <c:overlap val="100"/>
        <c:axId val="-63578160"/>
        <c:axId val="-63573808"/>
      </c:barChart>
      <c:catAx>
        <c:axId val="-6357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573808"/>
        <c:crosses val="autoZero"/>
        <c:auto val="1"/>
        <c:lblAlgn val="ctr"/>
        <c:lblOffset val="100"/>
        <c:tickLblSkip val="1"/>
        <c:tickMarkSkip val="1"/>
        <c:noMultiLvlLbl val="0"/>
      </c:catAx>
      <c:valAx>
        <c:axId val="-6357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78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7942</c:v>
                </c:pt>
                <c:pt idx="5">
                  <c:v>7706</c:v>
                </c:pt>
                <c:pt idx="8">
                  <c:v>7472</c:v>
                </c:pt>
                <c:pt idx="11">
                  <c:v>7145</c:v>
                </c:pt>
                <c:pt idx="14">
                  <c:v>7001</c:v>
                </c:pt>
              </c:numCache>
            </c:numRef>
          </c:val>
          <c:extLst xmlns:c16r2="http://schemas.microsoft.com/office/drawing/2015/06/chart">
            <c:ext xmlns:c16="http://schemas.microsoft.com/office/drawing/2014/chart" uri="{C3380CC4-5D6E-409C-BE32-E72D297353CC}">
              <c16:uniqueId val="{00000000-27AE-4ACD-B869-3D897F2C68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7AE-4ACD-B869-3D897F2C68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136</c:v>
                </c:pt>
                <c:pt idx="3">
                  <c:v>134</c:v>
                </c:pt>
                <c:pt idx="6">
                  <c:v>133</c:v>
                </c:pt>
                <c:pt idx="9">
                  <c:v>1</c:v>
                </c:pt>
                <c:pt idx="12">
                  <c:v>0</c:v>
                </c:pt>
              </c:numCache>
            </c:numRef>
          </c:val>
          <c:extLst xmlns:c16r2="http://schemas.microsoft.com/office/drawing/2015/06/chart">
            <c:ext xmlns:c16="http://schemas.microsoft.com/office/drawing/2014/chart" uri="{C3380CC4-5D6E-409C-BE32-E72D297353CC}">
              <c16:uniqueId val="{00000002-27AE-4ACD-B869-3D897F2C68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7AE-4ACD-B869-3D897F2C68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1414</c:v>
                </c:pt>
                <c:pt idx="3">
                  <c:v>1439</c:v>
                </c:pt>
                <c:pt idx="6">
                  <c:v>1304</c:v>
                </c:pt>
                <c:pt idx="9">
                  <c:v>1260</c:v>
                </c:pt>
                <c:pt idx="12">
                  <c:v>1136</c:v>
                </c:pt>
              </c:numCache>
            </c:numRef>
          </c:val>
          <c:extLst xmlns:c16r2="http://schemas.microsoft.com/office/drawing/2015/06/chart">
            <c:ext xmlns:c16="http://schemas.microsoft.com/office/drawing/2014/chart" uri="{C3380CC4-5D6E-409C-BE32-E72D297353CC}">
              <c16:uniqueId val="{00000004-27AE-4ACD-B869-3D897F2C68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7AE-4ACD-B869-3D897F2C68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7AE-4ACD-B869-3D897F2C68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8190</c:v>
                </c:pt>
                <c:pt idx="3">
                  <c:v>8004</c:v>
                </c:pt>
                <c:pt idx="6">
                  <c:v>7848</c:v>
                </c:pt>
                <c:pt idx="9">
                  <c:v>7696</c:v>
                </c:pt>
                <c:pt idx="12">
                  <c:v>7372</c:v>
                </c:pt>
              </c:numCache>
            </c:numRef>
          </c:val>
          <c:extLst xmlns:c16r2="http://schemas.microsoft.com/office/drawing/2015/06/chart">
            <c:ext xmlns:c16="http://schemas.microsoft.com/office/drawing/2014/chart" uri="{C3380CC4-5D6E-409C-BE32-E72D297353CC}">
              <c16:uniqueId val="{00000007-27AE-4ACD-B869-3D897F2C6825}"/>
            </c:ext>
          </c:extLst>
        </c:ser>
        <c:dLbls>
          <c:showLegendKey val="0"/>
          <c:showVal val="0"/>
          <c:showCatName val="0"/>
          <c:showSerName val="0"/>
          <c:showPercent val="0"/>
          <c:showBubbleSize val="0"/>
        </c:dLbls>
        <c:gapWidth val="100"/>
        <c:overlap val="100"/>
        <c:axId val="-63577072"/>
        <c:axId val="-63570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1798</c:v>
                </c:pt>
                <c:pt idx="2">
                  <c:v>#N/A</c:v>
                </c:pt>
                <c:pt idx="3">
                  <c:v>#N/A</c:v>
                </c:pt>
                <c:pt idx="4">
                  <c:v>1871</c:v>
                </c:pt>
                <c:pt idx="5">
                  <c:v>#N/A</c:v>
                </c:pt>
                <c:pt idx="6">
                  <c:v>#N/A</c:v>
                </c:pt>
                <c:pt idx="7">
                  <c:v>1813</c:v>
                </c:pt>
                <c:pt idx="8">
                  <c:v>#N/A</c:v>
                </c:pt>
                <c:pt idx="9">
                  <c:v>#N/A</c:v>
                </c:pt>
                <c:pt idx="10">
                  <c:v>1812</c:v>
                </c:pt>
                <c:pt idx="11">
                  <c:v>#N/A</c:v>
                </c:pt>
                <c:pt idx="12">
                  <c:v>#N/A</c:v>
                </c:pt>
                <c:pt idx="13">
                  <c:v>1507</c:v>
                </c:pt>
                <c:pt idx="14">
                  <c:v>#N/A</c:v>
                </c:pt>
              </c:numCache>
            </c:numRef>
          </c:val>
          <c:smooth val="0"/>
          <c:extLst xmlns:c16r2="http://schemas.microsoft.com/office/drawing/2015/06/chart">
            <c:ext xmlns:c16="http://schemas.microsoft.com/office/drawing/2014/chart" uri="{C3380CC4-5D6E-409C-BE32-E72D297353CC}">
              <c16:uniqueId val="{00000008-27AE-4ACD-B869-3D897F2C6825}"/>
            </c:ext>
          </c:extLst>
        </c:ser>
        <c:dLbls>
          <c:showLegendKey val="0"/>
          <c:showVal val="0"/>
          <c:showCatName val="0"/>
          <c:showSerName val="0"/>
          <c:showPercent val="0"/>
          <c:showBubbleSize val="0"/>
        </c:dLbls>
        <c:marker val="1"/>
        <c:smooth val="0"/>
        <c:axId val="-63577072"/>
        <c:axId val="-63570000"/>
      </c:lineChart>
      <c:catAx>
        <c:axId val="-6357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570000"/>
        <c:crosses val="autoZero"/>
        <c:auto val="1"/>
        <c:lblAlgn val="ctr"/>
        <c:lblOffset val="100"/>
        <c:tickLblSkip val="1"/>
        <c:tickMarkSkip val="1"/>
        <c:noMultiLvlLbl val="0"/>
      </c:catAx>
      <c:valAx>
        <c:axId val="-6357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7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69162</c:v>
                </c:pt>
                <c:pt idx="5">
                  <c:v>68404</c:v>
                </c:pt>
                <c:pt idx="8">
                  <c:v>66539</c:v>
                </c:pt>
                <c:pt idx="11">
                  <c:v>65508</c:v>
                </c:pt>
                <c:pt idx="14">
                  <c:v>64878</c:v>
                </c:pt>
              </c:numCache>
            </c:numRef>
          </c:val>
          <c:extLst xmlns:c16r2="http://schemas.microsoft.com/office/drawing/2015/06/chart">
            <c:ext xmlns:c16="http://schemas.microsoft.com/office/drawing/2014/chart" uri="{C3380CC4-5D6E-409C-BE32-E72D297353CC}">
              <c16:uniqueId val="{00000000-2D33-4BFC-A1C9-2B4B757E07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9067</c:v>
                </c:pt>
                <c:pt idx="5">
                  <c:v>8741</c:v>
                </c:pt>
                <c:pt idx="8">
                  <c:v>8053</c:v>
                </c:pt>
                <c:pt idx="11">
                  <c:v>7344</c:v>
                </c:pt>
                <c:pt idx="14">
                  <c:v>7308</c:v>
                </c:pt>
              </c:numCache>
            </c:numRef>
          </c:val>
          <c:extLst xmlns:c16r2="http://schemas.microsoft.com/office/drawing/2015/06/chart">
            <c:ext xmlns:c16="http://schemas.microsoft.com/office/drawing/2014/chart" uri="{C3380CC4-5D6E-409C-BE32-E72D297353CC}">
              <c16:uniqueId val="{00000001-2D33-4BFC-A1C9-2B4B757E07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36411</c:v>
                </c:pt>
                <c:pt idx="5">
                  <c:v>38235</c:v>
                </c:pt>
                <c:pt idx="8">
                  <c:v>32967</c:v>
                </c:pt>
                <c:pt idx="11">
                  <c:v>40030</c:v>
                </c:pt>
                <c:pt idx="14">
                  <c:v>44380</c:v>
                </c:pt>
              </c:numCache>
            </c:numRef>
          </c:val>
          <c:extLst xmlns:c16r2="http://schemas.microsoft.com/office/drawing/2015/06/chart">
            <c:ext xmlns:c16="http://schemas.microsoft.com/office/drawing/2014/chart" uri="{C3380CC4-5D6E-409C-BE32-E72D297353CC}">
              <c16:uniqueId val="{00000002-2D33-4BFC-A1C9-2B4B757E07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D33-4BFC-A1C9-2B4B757E07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D33-4BFC-A1C9-2B4B757E07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D33-4BFC-A1C9-2B4B757E07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11602</c:v>
                </c:pt>
                <c:pt idx="3">
                  <c:v>11218</c:v>
                </c:pt>
                <c:pt idx="6">
                  <c:v>11087</c:v>
                </c:pt>
                <c:pt idx="9">
                  <c:v>10421</c:v>
                </c:pt>
                <c:pt idx="12">
                  <c:v>10328</c:v>
                </c:pt>
              </c:numCache>
            </c:numRef>
          </c:val>
          <c:extLst xmlns:c16r2="http://schemas.microsoft.com/office/drawing/2015/06/chart">
            <c:ext xmlns:c16="http://schemas.microsoft.com/office/drawing/2014/chart" uri="{C3380CC4-5D6E-409C-BE32-E72D297353CC}">
              <c16:uniqueId val="{00000006-2D33-4BFC-A1C9-2B4B757E07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2D33-4BFC-A1C9-2B4B757E07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15665</c:v>
                </c:pt>
                <c:pt idx="3">
                  <c:v>14960</c:v>
                </c:pt>
                <c:pt idx="6">
                  <c:v>14316</c:v>
                </c:pt>
                <c:pt idx="9">
                  <c:v>13941</c:v>
                </c:pt>
                <c:pt idx="12">
                  <c:v>14285</c:v>
                </c:pt>
              </c:numCache>
            </c:numRef>
          </c:val>
          <c:extLst xmlns:c16r2="http://schemas.microsoft.com/office/drawing/2015/06/chart">
            <c:ext xmlns:c16="http://schemas.microsoft.com/office/drawing/2014/chart" uri="{C3380CC4-5D6E-409C-BE32-E72D297353CC}">
              <c16:uniqueId val="{00000008-2D33-4BFC-A1C9-2B4B757E07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268</c:v>
                </c:pt>
                <c:pt idx="3">
                  <c:v>134</c:v>
                </c:pt>
                <c:pt idx="6">
                  <c:v>1</c:v>
                </c:pt>
                <c:pt idx="9">
                  <c:v>0</c:v>
                </c:pt>
                <c:pt idx="12">
                  <c:v>0</c:v>
                </c:pt>
              </c:numCache>
            </c:numRef>
          </c:val>
          <c:extLst xmlns:c16r2="http://schemas.microsoft.com/office/drawing/2015/06/chart">
            <c:ext xmlns:c16="http://schemas.microsoft.com/office/drawing/2014/chart" uri="{C3380CC4-5D6E-409C-BE32-E72D297353CC}">
              <c16:uniqueId val="{00000009-2D33-4BFC-A1C9-2B4B757E07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75185</c:v>
                </c:pt>
                <c:pt idx="3">
                  <c:v>74446</c:v>
                </c:pt>
                <c:pt idx="6">
                  <c:v>72004</c:v>
                </c:pt>
                <c:pt idx="9">
                  <c:v>71334</c:v>
                </c:pt>
                <c:pt idx="12">
                  <c:v>70501</c:v>
                </c:pt>
              </c:numCache>
            </c:numRef>
          </c:val>
          <c:extLst xmlns:c16r2="http://schemas.microsoft.com/office/drawing/2015/06/chart">
            <c:ext xmlns:c16="http://schemas.microsoft.com/office/drawing/2014/chart" uri="{C3380CC4-5D6E-409C-BE32-E72D297353CC}">
              <c16:uniqueId val="{0000000A-2D33-4BFC-A1C9-2B4B757E07A0}"/>
            </c:ext>
          </c:extLst>
        </c:ser>
        <c:dLbls>
          <c:showLegendKey val="0"/>
          <c:showVal val="0"/>
          <c:showCatName val="0"/>
          <c:showSerName val="0"/>
          <c:showPercent val="0"/>
          <c:showBubbleSize val="0"/>
        </c:dLbls>
        <c:gapWidth val="100"/>
        <c:overlap val="100"/>
        <c:axId val="-63572176"/>
        <c:axId val="-63569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D33-4BFC-A1C9-2B4B757E07A0}"/>
            </c:ext>
          </c:extLst>
        </c:ser>
        <c:dLbls>
          <c:showLegendKey val="0"/>
          <c:showVal val="0"/>
          <c:showCatName val="0"/>
          <c:showSerName val="0"/>
          <c:showPercent val="0"/>
          <c:showBubbleSize val="0"/>
        </c:dLbls>
        <c:marker val="1"/>
        <c:smooth val="0"/>
        <c:axId val="-63572176"/>
        <c:axId val="-63569456"/>
      </c:lineChart>
      <c:catAx>
        <c:axId val="-6357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569456"/>
        <c:crosses val="autoZero"/>
        <c:auto val="1"/>
        <c:lblAlgn val="ctr"/>
        <c:lblOffset val="100"/>
        <c:tickLblSkip val="1"/>
        <c:tickMarkSkip val="1"/>
        <c:noMultiLvlLbl val="0"/>
      </c:catAx>
      <c:valAx>
        <c:axId val="-63569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7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3782</c:v>
                </c:pt>
                <c:pt idx="1">
                  <c:v>3782</c:v>
                </c:pt>
                <c:pt idx="2">
                  <c:v>3782</c:v>
                </c:pt>
              </c:numCache>
            </c:numRef>
          </c:val>
          <c:extLst xmlns:c16r2="http://schemas.microsoft.com/office/drawing/2015/06/chart">
            <c:ext xmlns:c16="http://schemas.microsoft.com/office/drawing/2014/chart" uri="{C3380CC4-5D6E-409C-BE32-E72D297353CC}">
              <c16:uniqueId val="{00000000-B3DB-4680-9233-E81397C06BC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4705</c:v>
                </c:pt>
                <c:pt idx="1">
                  <c:v>3903</c:v>
                </c:pt>
                <c:pt idx="2">
                  <c:v>4704</c:v>
                </c:pt>
              </c:numCache>
            </c:numRef>
          </c:val>
          <c:extLst xmlns:c16r2="http://schemas.microsoft.com/office/drawing/2015/06/chart">
            <c:ext xmlns:c16="http://schemas.microsoft.com/office/drawing/2014/chart" uri="{C3380CC4-5D6E-409C-BE32-E72D297353CC}">
              <c16:uniqueId val="{00000001-B3DB-4680-9233-E81397C06BC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29392</c:v>
                </c:pt>
                <c:pt idx="1">
                  <c:v>31717</c:v>
                </c:pt>
                <c:pt idx="2">
                  <c:v>35148</c:v>
                </c:pt>
              </c:numCache>
            </c:numRef>
          </c:val>
          <c:extLst xmlns:c16r2="http://schemas.microsoft.com/office/drawing/2015/06/chart">
            <c:ext xmlns:c16="http://schemas.microsoft.com/office/drawing/2014/chart" uri="{C3380CC4-5D6E-409C-BE32-E72D297353CC}">
              <c16:uniqueId val="{00000002-B3DB-4680-9233-E81397C06BC1}"/>
            </c:ext>
          </c:extLst>
        </c:ser>
        <c:dLbls>
          <c:showLegendKey val="0"/>
          <c:showVal val="0"/>
          <c:showCatName val="0"/>
          <c:showSerName val="0"/>
          <c:showPercent val="0"/>
          <c:showBubbleSize val="0"/>
        </c:dLbls>
        <c:gapWidth val="120"/>
        <c:overlap val="100"/>
        <c:axId val="-63571632"/>
        <c:axId val="-63567824"/>
      </c:barChart>
      <c:catAx>
        <c:axId val="-6357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3567824"/>
        <c:crosses val="autoZero"/>
        <c:auto val="1"/>
        <c:lblAlgn val="ctr"/>
        <c:lblOffset val="100"/>
        <c:tickLblSkip val="1"/>
        <c:tickMarkSkip val="1"/>
        <c:noMultiLvlLbl val="0"/>
      </c:catAx>
      <c:valAx>
        <c:axId val="-63567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357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163,571
161,854
653.36
127,012,522
123,637,033
1,467,819
41,380,362
70,501,450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ポイントではあるが、類似団体内では、依然として下位に位置している。好調なふるさと納税を背景に、自主財源比率は増加しているものの、地方税は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新型コロナウイルス感染症の影響等を受けた景気後退に伴い減少してお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り、企業立地の促進による新たな税収の確保に取り組む必要がある。また、基金繰入や起債発行に頼らずに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経常的な歳入の範囲内で歳出予算を編成する「歳入先行型の予算編成（予算の枠配分）」を徹底し、財政基盤の強化に努める。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2007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131885</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33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普通交付税の減による経常一般財源の減や、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会計年度任用職員制度の開始に伴う人件費の増の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影響もあり、経常収支比率は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ポイントの増となった。財政の硬直状態が続く中、経常経費の削減に向けた取組はもとより、市税をはじめとする自主財源の確保に努める必要がある。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58965</xdr:rowOff>
    </xdr:from>
    <xdr:to>
      <xdr:col>23</xdr:col>
      <xdr:colOff>133350</xdr:colOff>
      <xdr:row>66</xdr:row>
      <xdr:rowOff>99785</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10174515"/>
          <a:ext cx="0" cy="1240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71862</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99785</xdr:rowOff>
    </xdr:from>
    <xdr:to>
      <xdr:col>24</xdr:col>
      <xdr:colOff>12700</xdr:colOff>
      <xdr:row>66</xdr:row>
      <xdr:rowOff>99785</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145342</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58965</xdr:rowOff>
    </xdr:from>
    <xdr:to>
      <xdr:col>24</xdr:col>
      <xdr:colOff>12700</xdr:colOff>
      <xdr:row>59</xdr:row>
      <xdr:rowOff>58965</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1017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81643</xdr:rowOff>
    </xdr:from>
    <xdr:to>
      <xdr:col>23</xdr:col>
      <xdr:colOff>133350</xdr:colOff>
      <xdr:row>65</xdr:row>
      <xdr:rowOff>116115</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114800" y="112258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79120</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5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62593</xdr:rowOff>
    </xdr:from>
    <xdr:to>
      <xdr:col>23</xdr:col>
      <xdr:colOff>184150</xdr:colOff>
      <xdr:row>62</xdr:row>
      <xdr:rowOff>164193</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62593</xdr:rowOff>
    </xdr:from>
    <xdr:to>
      <xdr:col>19</xdr:col>
      <xdr:colOff>133350</xdr:colOff>
      <xdr:row>65</xdr:row>
      <xdr:rowOff>81643</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3225800" y="1086394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62593</xdr:rowOff>
    </xdr:from>
    <xdr:to>
      <xdr:col>19</xdr:col>
      <xdr:colOff>184150</xdr:colOff>
      <xdr:row>62</xdr:row>
      <xdr:rowOff>164193</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2920</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04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41728</xdr:rowOff>
    </xdr:from>
    <xdr:to>
      <xdr:col>15</xdr:col>
      <xdr:colOff>82550</xdr:colOff>
      <xdr:row>63</xdr:row>
      <xdr:rowOff>62593</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2336800" y="10157278"/>
          <a:ext cx="889000" cy="70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148772</xdr:rowOff>
    </xdr:from>
    <xdr:to>
      <xdr:col>15</xdr:col>
      <xdr:colOff>133350</xdr:colOff>
      <xdr:row>63</xdr:row>
      <xdr:rowOff>78922</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89099</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92528</xdr:rowOff>
    </xdr:from>
    <xdr:to>
      <xdr:col>11</xdr:col>
      <xdr:colOff>31750</xdr:colOff>
      <xdr:row>59</xdr:row>
      <xdr:rowOff>41728</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a:off x="1447800" y="100366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44450</xdr:rowOff>
    </xdr:from>
    <xdr:to>
      <xdr:col>11</xdr:col>
      <xdr:colOff>82550</xdr:colOff>
      <xdr:row>61</xdr:row>
      <xdr:rowOff>146050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130827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78015</xdr:rowOff>
    </xdr:from>
    <xdr:to>
      <xdr:col>7</xdr:col>
      <xdr:colOff>31750</xdr:colOff>
      <xdr:row>61</xdr:row>
      <xdr:rowOff>8165</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036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164392</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65315</xdr:rowOff>
    </xdr:from>
    <xdr:to>
      <xdr:col>23</xdr:col>
      <xdr:colOff>184150</xdr:colOff>
      <xdr:row>65</xdr:row>
      <xdr:rowOff>166915</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37392</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118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30843</xdr:rowOff>
    </xdr:from>
    <xdr:to>
      <xdr:col>19</xdr:col>
      <xdr:colOff>184150</xdr:colOff>
      <xdr:row>65</xdr:row>
      <xdr:rowOff>132443</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117220</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126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11793</xdr:rowOff>
    </xdr:from>
    <xdr:to>
      <xdr:col>15</xdr:col>
      <xdr:colOff>133350</xdr:colOff>
      <xdr:row>63</xdr:row>
      <xdr:rowOff>113393</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98170</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162378</xdr:rowOff>
    </xdr:from>
    <xdr:to>
      <xdr:col>11</xdr:col>
      <xdr:colOff>82550</xdr:colOff>
      <xdr:row>59</xdr:row>
      <xdr:rowOff>92528</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102705</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41728</xdr:rowOff>
    </xdr:from>
    <xdr:to>
      <xdr:col>7</xdr:col>
      <xdr:colOff>31750</xdr:colOff>
      <xdr:row>58</xdr:row>
      <xdr:rowOff>143328</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153505</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人当たりの人件費・物件費等の決算額は、前年度に比べて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会計年度任用職員制度の開始に伴う人件費の増や、ふるさと納税が好調であるが故の委託経費の増で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あるが、今後、特に維持補修費については、施設の老朽化に伴い増加が予想されることから、公共施設等総合管理計画に基づく公共施設の適正配置に取り組むことにより、コスト縮減に努める。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134165</xdr:rowOff>
    </xdr:from>
    <xdr:to>
      <xdr:col>23</xdr:col>
      <xdr:colOff>133350</xdr:colOff>
      <xdr:row>88</xdr:row>
      <xdr:rowOff>40032</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3850165"/>
          <a:ext cx="0" cy="1277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12109</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09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40032</xdr:rowOff>
    </xdr:from>
    <xdr:to>
      <xdr:col>24</xdr:col>
      <xdr:colOff>12700</xdr:colOff>
      <xdr:row>88</xdr:row>
      <xdr:rowOff>40032</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12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49092</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59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134165</xdr:rowOff>
    </xdr:from>
    <xdr:to>
      <xdr:col>24</xdr:col>
      <xdr:colOff>12700</xdr:colOff>
      <xdr:row>80</xdr:row>
      <xdr:rowOff>134165</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385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85939</xdr:rowOff>
    </xdr:from>
    <xdr:to>
      <xdr:col>23</xdr:col>
      <xdr:colOff>133350</xdr:colOff>
      <xdr:row>88</xdr:row>
      <xdr:rowOff>40032</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114800" y="14830639"/>
          <a:ext cx="838200" cy="29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147223</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034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130696</xdr:rowOff>
    </xdr:from>
    <xdr:to>
      <xdr:col>23</xdr:col>
      <xdr:colOff>184150</xdr:colOff>
      <xdr:row>83</xdr:row>
      <xdr:rowOff>60846</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18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85939</xdr:rowOff>
    </xdr:from>
    <xdr:to>
      <xdr:col>19</xdr:col>
      <xdr:colOff>133350</xdr:colOff>
      <xdr:row>87</xdr:row>
      <xdr:rowOff>45227</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flipV="1">
          <a:off x="3225800" y="14830639"/>
          <a:ext cx="889000" cy="13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98802</xdr:rowOff>
    </xdr:from>
    <xdr:to>
      <xdr:col>19</xdr:col>
      <xdr:colOff>184150</xdr:colOff>
      <xdr:row>82</xdr:row>
      <xdr:rowOff>28952</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398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39129</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375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23811</xdr:rowOff>
    </xdr:from>
    <xdr:to>
      <xdr:col>15</xdr:col>
      <xdr:colOff>82550</xdr:colOff>
      <xdr:row>87</xdr:row>
      <xdr:rowOff>45227</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2336800" y="14597061"/>
          <a:ext cx="889000" cy="36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60483</xdr:rowOff>
    </xdr:from>
    <xdr:to>
      <xdr:col>15</xdr:col>
      <xdr:colOff>133350</xdr:colOff>
      <xdr:row>81</xdr:row>
      <xdr:rowOff>162083</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394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810</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371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109551</xdr:rowOff>
    </xdr:from>
    <xdr:to>
      <xdr:col>11</xdr:col>
      <xdr:colOff>31750</xdr:colOff>
      <xdr:row>85</xdr:row>
      <xdr:rowOff>23811</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4511351"/>
          <a:ext cx="889000" cy="8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xdr:rowOff>
    </xdr:from>
    <xdr:to>
      <xdr:col>11</xdr:col>
      <xdr:colOff>82550</xdr:colOff>
      <xdr:row>81</xdr:row>
      <xdr:rowOff>102941</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38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113118</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36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137561</xdr:rowOff>
    </xdr:from>
    <xdr:to>
      <xdr:col>7</xdr:col>
      <xdr:colOff>31750</xdr:colOff>
      <xdr:row>81</xdr:row>
      <xdr:rowOff>67711</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385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77888</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36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160682</xdr:rowOff>
    </xdr:from>
    <xdr:to>
      <xdr:col>23</xdr:col>
      <xdr:colOff>184150</xdr:colOff>
      <xdr:row>88</xdr:row>
      <xdr:rowOff>90832</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507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56559</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497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35139</xdr:rowOff>
    </xdr:from>
    <xdr:to>
      <xdr:col>19</xdr:col>
      <xdr:colOff>184150</xdr:colOff>
      <xdr:row>86</xdr:row>
      <xdr:rowOff>136739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77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121516</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486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165877</xdr:rowOff>
    </xdr:from>
    <xdr:to>
      <xdr:col>15</xdr:col>
      <xdr:colOff>133350</xdr:colOff>
      <xdr:row>87</xdr:row>
      <xdr:rowOff>96027</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9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80804</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499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144461</xdr:rowOff>
    </xdr:from>
    <xdr:to>
      <xdr:col>11</xdr:col>
      <xdr:colOff>82550</xdr:colOff>
      <xdr:row>85</xdr:row>
      <xdr:rowOff>74611</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54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59388</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463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58751</xdr:rowOff>
    </xdr:from>
    <xdr:to>
      <xdr:col>7</xdr:col>
      <xdr:colOff>31750</xdr:colOff>
      <xdr:row>84</xdr:row>
      <xdr:rowOff>160351</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46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145128</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454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よりも低い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指数であり、適正な給与体系を維持している。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引き続き、給与体系の適正化に努める。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4001750"/>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99061</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6179800" y="149910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139716</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99061</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501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48261</xdr:rowOff>
    </xdr:from>
    <xdr:to>
      <xdr:col>77</xdr:col>
      <xdr:colOff>95250</xdr:colOff>
      <xdr:row>87</xdr:row>
      <xdr:rowOff>149861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160038</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73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88</xdr:row>
      <xdr:rowOff>24130</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4401800" y="1501521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48261</xdr:rowOff>
    </xdr:from>
    <xdr:to>
      <xdr:col>73</xdr:col>
      <xdr:colOff>44450</xdr:colOff>
      <xdr:row>87</xdr:row>
      <xdr:rowOff>149861</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160038</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88</xdr:row>
      <xdr:rowOff>24130</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49910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36847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135907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年々職員数が減少し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人口減少もあり、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状況である。要因としては、民間委託の推進等を行ってはいるが、合併に伴い、市の面積が比較的広大であることから、支所・出張所を多く設置しなくてはならない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次行財政改革大綱に掲げる「平成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年度の期間内に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名の職員削減」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は達成しているが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事務事業の見直し・縮小、事務処理の効率化・適正化に取り組む。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69088</xdr:rowOff>
    </xdr:from>
    <xdr:to>
      <xdr:col>81</xdr:col>
      <xdr:colOff>44450</xdr:colOff>
      <xdr:row>66</xdr:row>
      <xdr:rowOff>508</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10013188"/>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144035</xdr:rowOff>
    </xdr:from>
    <xdr:ext cx="762000" cy="259045"/>
    <xdr:sp macro=""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508</xdr:rowOff>
    </xdr:from>
    <xdr:to>
      <xdr:col>81</xdr:col>
      <xdr:colOff>133350</xdr:colOff>
      <xdr:row>66</xdr:row>
      <xdr:rowOff>508</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155465</xdr:rowOff>
    </xdr:from>
    <xdr:ext cx="762000" cy="259045"/>
    <xdr:sp macro=""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69088</xdr:rowOff>
    </xdr:from>
    <xdr:to>
      <xdr:col>81</xdr:col>
      <xdr:colOff>133350</xdr:colOff>
      <xdr:row>58</xdr:row>
      <xdr:rowOff>69088</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147828</xdr:rowOff>
    </xdr:from>
    <xdr:to>
      <xdr:col>81</xdr:col>
      <xdr:colOff>44450</xdr:colOff>
      <xdr:row>66</xdr:row>
      <xdr:rowOff>508</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179800" y="1129207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94759</xdr:rowOff>
    </xdr:from>
    <xdr:ext cx="762000" cy="259045"/>
    <xdr:sp macro=""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3817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78232</xdr:rowOff>
    </xdr:from>
    <xdr:to>
      <xdr:col>81</xdr:col>
      <xdr:colOff>95250</xdr:colOff>
      <xdr:row>62</xdr:row>
      <xdr:rowOff>8382</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138176</xdr:rowOff>
    </xdr:from>
    <xdr:to>
      <xdr:col>77</xdr:col>
      <xdr:colOff>44450</xdr:colOff>
      <xdr:row>65</xdr:row>
      <xdr:rowOff>147828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5290800" y="1128242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123698</xdr:rowOff>
    </xdr:from>
    <xdr:to>
      <xdr:col>72</xdr:col>
      <xdr:colOff>203200</xdr:colOff>
      <xdr:row>65</xdr:row>
      <xdr:rowOff>138176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4401800" y="112679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58928</xdr:rowOff>
    </xdr:from>
    <xdr:to>
      <xdr:col>73</xdr:col>
      <xdr:colOff>44450</xdr:colOff>
      <xdr:row>61</xdr:row>
      <xdr:rowOff>160528</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170705</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109220</xdr:rowOff>
    </xdr:from>
    <xdr:to>
      <xdr:col>68</xdr:col>
      <xdr:colOff>152400</xdr:colOff>
      <xdr:row>65</xdr:row>
      <xdr:rowOff>123698</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3512800" y="1125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63754</xdr:rowOff>
    </xdr:from>
    <xdr:to>
      <xdr:col>68</xdr:col>
      <xdr:colOff>203200</xdr:colOff>
      <xdr:row>61</xdr:row>
      <xdr:rowOff>165354</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4081</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63754</xdr:rowOff>
    </xdr:from>
    <xdr:to>
      <xdr:col>64</xdr:col>
      <xdr:colOff>152400</xdr:colOff>
      <xdr:row>61</xdr:row>
      <xdr:rowOff>165354</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4081</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121158</xdr:rowOff>
    </xdr:from>
    <xdr:to>
      <xdr:col>81</xdr:col>
      <xdr:colOff>95250</xdr:colOff>
      <xdr:row>66</xdr:row>
      <xdr:rowOff>51308</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17035</xdr:rowOff>
    </xdr:from>
    <xdr:ext cx="762000" cy="259045"/>
    <xdr:sp macro=""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1116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97028</xdr:rowOff>
    </xdr:from>
    <xdr:to>
      <xdr:col>77</xdr:col>
      <xdr:colOff>95250</xdr:colOff>
      <xdr:row>66</xdr:row>
      <xdr:rowOff>27178</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11955</xdr:rowOff>
    </xdr:from>
    <xdr:ext cx="7366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1132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87376</xdr:rowOff>
    </xdr:from>
    <xdr:to>
      <xdr:col>73</xdr:col>
      <xdr:colOff>44450</xdr:colOff>
      <xdr:row>66</xdr:row>
      <xdr:rowOff>17526</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2303</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72898</xdr:rowOff>
    </xdr:from>
    <xdr:to>
      <xdr:col>68</xdr:col>
      <xdr:colOff>203200</xdr:colOff>
      <xdr:row>66</xdr:row>
      <xdr:rowOff>3048</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159275</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58420</xdr:rowOff>
    </xdr:from>
    <xdr:to>
      <xdr:col>64</xdr:col>
      <xdr:colOff>152400</xdr:colOff>
      <xdr:row>65</xdr:row>
      <xdr:rowOff>160020</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144797</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今後の投資的事業においても、国庫支出金等の特定財源の確保により、計画的な新規発行市債の抑制を図り、健全な財政運営に努める。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xmlns=""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78922</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7018000" y="619215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76" name="公債費負担の状況最小値テキスト">
          <a:extLst>
            <a:ext uri="{FF2B5EF4-FFF2-40B4-BE49-F238E27FC236}">
              <a16:creationId xmlns:a16="http://schemas.microsoft.com/office/drawing/2014/main" xmlns="" id="{00000000-0008-0000-0300-000078010000}"/>
            </a:ext>
          </a:extLst>
        </xdr:cNvPr>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78" name="公債費負担の状況最大値テキスト">
          <a:extLst>
            <a:ext uri="{FF2B5EF4-FFF2-40B4-BE49-F238E27FC236}">
              <a16:creationId xmlns:a16="http://schemas.microsoft.com/office/drawing/2014/main" xmlns="" id="{00000000-0008-0000-0300-00007A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109765</xdr:rowOff>
    </xdr:from>
    <xdr:to>
      <xdr:col>81</xdr:col>
      <xdr:colOff>44450</xdr:colOff>
      <xdr:row>40</xdr:row>
      <xdr:rowOff>161472</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6179800" y="6967765"/>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109055</xdr:rowOff>
    </xdr:from>
    <xdr:ext cx="762000" cy="259045"/>
    <xdr:sp macro="" textlink="">
      <xdr:nvSpPr>
        <xdr:cNvPr id="381" name="公債費負担の状況平均値テキスト">
          <a:extLst>
            <a:ext uri="{FF2B5EF4-FFF2-40B4-BE49-F238E27FC236}">
              <a16:creationId xmlns:a16="http://schemas.microsoft.com/office/drawing/2014/main" xmlns="" id="{00000000-0008-0000-0300-00007D010000}"/>
            </a:ext>
          </a:extLst>
        </xdr:cNvPr>
        <xdr:cNvSpPr txBox="1"/>
      </xdr:nvSpPr>
      <xdr:spPr>
        <a:xfrm>
          <a:off x="17106900" y="662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92528</xdr:rowOff>
    </xdr:from>
    <xdr:to>
      <xdr:col>81</xdr:col>
      <xdr:colOff>95250</xdr:colOff>
      <xdr:row>40</xdr:row>
      <xdr:rowOff>22678</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40</xdr:row>
      <xdr:rowOff>161472</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5290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144235</xdr:rowOff>
    </xdr:from>
    <xdr:to>
      <xdr:col>72</xdr:col>
      <xdr:colOff>203200</xdr:colOff>
      <xdr:row>40</xdr:row>
      <xdr:rowOff>161472</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4401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144235</xdr:rowOff>
    </xdr:from>
    <xdr:to>
      <xdr:col>68</xdr:col>
      <xdr:colOff>152400</xdr:colOff>
      <xdr:row>40</xdr:row>
      <xdr:rowOff>144235</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3512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58965</xdr:rowOff>
    </xdr:from>
    <xdr:to>
      <xdr:col>81</xdr:col>
      <xdr:colOff>95250</xdr:colOff>
      <xdr:row>40</xdr:row>
      <xdr:rowOff>160565</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967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31042</xdr:rowOff>
    </xdr:from>
    <xdr:ext cx="762000" cy="259045"/>
    <xdr:sp macro="" textlink="">
      <xdr:nvSpPr>
        <xdr:cNvPr id="400" name="公債費負担の状況該当値テキスト">
          <a:extLst>
            <a:ext uri="{FF2B5EF4-FFF2-40B4-BE49-F238E27FC236}">
              <a16:creationId xmlns:a16="http://schemas.microsoft.com/office/drawing/2014/main" xmlns="" id="{00000000-0008-0000-0300-000090010000}"/>
            </a:ext>
          </a:extLst>
        </xdr:cNvPr>
        <xdr:cNvSpPr txBox="1"/>
      </xdr:nvSpPr>
      <xdr:spPr>
        <a:xfrm>
          <a:off x="17106900" y="688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93435</xdr:rowOff>
    </xdr:from>
    <xdr:to>
      <xdr:col>68</xdr:col>
      <xdr:colOff>203200</xdr:colOff>
      <xdr:row>41</xdr:row>
      <xdr:rowOff>23585</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4351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8362</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020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93435</xdr:rowOff>
    </xdr:from>
    <xdr:to>
      <xdr:col>64</xdr:col>
      <xdr:colOff>152400</xdr:colOff>
      <xdr:row>41</xdr:row>
      <xdr:rowOff>23585</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3462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33762</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131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将来負担比率は、前年度と同様に「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」である。地方債の現在高の減により、将来負担額が減となり、分子の値がマイナスとなった。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今後も、計画的な地方債の現在高の削減に取り組むことにより、健全な財政運営に努める。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xmlns=""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10372</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flipV="1">
          <a:off x="17018000" y="2370667"/>
          <a:ext cx="0" cy="1411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153899</xdr:rowOff>
    </xdr:from>
    <xdr:ext cx="762000" cy="259045"/>
    <xdr:sp macro="" textlink="">
      <xdr:nvSpPr>
        <xdr:cNvPr id="438" name="将来負担の状況最小値テキスト">
          <a:extLst>
            <a:ext uri="{FF2B5EF4-FFF2-40B4-BE49-F238E27FC236}">
              <a16:creationId xmlns:a16="http://schemas.microsoft.com/office/drawing/2014/main" xmlns="" id="{00000000-0008-0000-0300-0000B6010000}"/>
            </a:ext>
          </a:extLst>
        </xdr:cNvPr>
        <xdr:cNvSpPr txBox="1"/>
      </xdr:nvSpPr>
      <xdr:spPr>
        <a:xfrm>
          <a:off x="17106900" y="375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10372</xdr:rowOff>
    </xdr:from>
    <xdr:to>
      <xdr:col>81</xdr:col>
      <xdr:colOff>133350</xdr:colOff>
      <xdr:row>22</xdr:row>
      <xdr:rowOff>10372</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378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xmlns=""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15786</xdr:rowOff>
    </xdr:from>
    <xdr:ext cx="762000" cy="259045"/>
    <xdr:sp macro="" textlink="">
      <xdr:nvSpPr>
        <xdr:cNvPr id="442" name="将来負担の状況平均値テキスト">
          <a:extLst>
            <a:ext uri="{FF2B5EF4-FFF2-40B4-BE49-F238E27FC236}">
              <a16:creationId xmlns:a16="http://schemas.microsoft.com/office/drawing/2014/main" xmlns="" id="{00000000-0008-0000-0300-0000BA010000}"/>
            </a:ext>
          </a:extLst>
        </xdr:cNvPr>
        <xdr:cNvSpPr txBox="1"/>
      </xdr:nvSpPr>
      <xdr:spPr>
        <a:xfrm>
          <a:off x="17106900" y="2587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43709</xdr:rowOff>
    </xdr:from>
    <xdr:to>
      <xdr:col>81</xdr:col>
      <xdr:colOff>95250</xdr:colOff>
      <xdr:row>15</xdr:row>
      <xdr:rowOff>145309</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967200" y="26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57256</xdr:rowOff>
    </xdr:from>
    <xdr:to>
      <xdr:col>73</xdr:col>
      <xdr:colOff>44450</xdr:colOff>
      <xdr:row>16</xdr:row>
      <xdr:rowOff>158856</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5240000" y="280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169033</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909800" y="25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69321</xdr:rowOff>
    </xdr:from>
    <xdr:to>
      <xdr:col>68</xdr:col>
      <xdr:colOff>203200</xdr:colOff>
      <xdr:row>16</xdr:row>
      <xdr:rowOff>170921</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4351000" y="281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9648</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020800" y="25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121602</xdr:rowOff>
    </xdr:from>
    <xdr:to>
      <xdr:col>64</xdr:col>
      <xdr:colOff>152400</xdr:colOff>
      <xdr:row>17</xdr:row>
      <xdr:rowOff>51752</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3462000" y="286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61929</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3131800" y="263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163,571
161,854
653.36
127,012,522
123,637,033
1,467,819
41,380,362
70,501,450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類似団体平均を上回っている状況ではあるが、市の面積が比較的広大であることから、支所・出張所を多く設置しなくてはならない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状況である中、会計年度任用職員制度が開始したことも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として挙げられる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次行財政改革大綱に基づく定員適正化（平成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年度の期間内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名の職員削減）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は達成しているが、引き続き、第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次行財政改革大綱に基づく定員適正化（令和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年度の期間内に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名の職員削減）に取り組む。</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149860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590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40</xdr:row>
      <xdr:rowOff>149860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459220"/>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64770</xdr:rowOff>
    </xdr:from>
    <xdr:to>
      <xdr:col>20</xdr:col>
      <xdr:colOff>38100</xdr:colOff>
      <xdr:row>35</xdr:row>
      <xdr:rowOff>166370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344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24130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99060</xdr:rowOff>
    </xdr:from>
    <xdr:to>
      <xdr:col>24</xdr:col>
      <xdr:colOff>76200</xdr:colOff>
      <xdr:row>41</xdr:row>
      <xdr:rowOff>29210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7637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会計年度任用職員制度の開始による、賃金の減に伴い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状態である。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しかし、今後も公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共施設の整備に伴う新たな指定管理料の発生など、物件費の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増加が予想されるために、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引き続き、歳出予算の精査などにより、物件費の圧縮に努める。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159657</xdr:rowOff>
    </xdr:from>
    <xdr:to>
      <xdr:col>82</xdr:col>
      <xdr:colOff>107950</xdr:colOff>
      <xdr:row>22</xdr:row>
      <xdr:rowOff>45357</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170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74584</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96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159657</xdr:rowOff>
    </xdr:from>
    <xdr:to>
      <xdr:col>82</xdr:col>
      <xdr:colOff>196850</xdr:colOff>
      <xdr:row>12</xdr:row>
      <xdr:rowOff>159657</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1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94343</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283754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72770</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987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100693</xdr:rowOff>
    </xdr:from>
    <xdr:to>
      <xdr:col>82</xdr:col>
      <xdr:colOff>158750</xdr:colOff>
      <xdr:row>18</xdr:row>
      <xdr:rowOff>30843</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20864</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935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84364</xdr:rowOff>
    </xdr:from>
    <xdr:to>
      <xdr:col>78</xdr:col>
      <xdr:colOff>120650</xdr:colOff>
      <xdr:row>18</xdr:row>
      <xdr:rowOff>14514</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17</xdr:row>
      <xdr:rowOff>20864</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657929"/>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4536</xdr:rowOff>
    </xdr:from>
    <xdr:to>
      <xdr:col>69</xdr:col>
      <xdr:colOff>92075</xdr:colOff>
      <xdr:row>15</xdr:row>
      <xdr:rowOff>86179</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57628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60070</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63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141514</xdr:rowOff>
    </xdr:from>
    <xdr:to>
      <xdr:col>74</xdr:col>
      <xdr:colOff>31750</xdr:colOff>
      <xdr:row>17</xdr:row>
      <xdr:rowOff>71664</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81841</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6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125186</xdr:rowOff>
    </xdr:from>
    <xdr:to>
      <xdr:col>65</xdr:col>
      <xdr:colOff>53975</xdr:colOff>
      <xdr:row>15</xdr:row>
      <xdr:rowOff>55336</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65513</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これまでよりも対象者を拡充した子ども医療費助成制度の開始や、施設型給付費（認定こども園）及び障害福祉サービス給付費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の増を背景に、扶助費は増加傾向にあり、類似団体平均を上回っている状況である。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今後も扶助費の増加が見込まれることから、各種審査の適正化、単独扶助費の見直し等を行い、適正化に努める。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89934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143328</xdr:rowOff>
    </xdr:from>
    <xdr:to>
      <xdr:col>24</xdr:col>
      <xdr:colOff>25400</xdr:colOff>
      <xdr:row>60</xdr:row>
      <xdr:rowOff>143328</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10430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60</xdr:row>
      <xdr:rowOff>143328</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101364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59</xdr:row>
      <xdr:rowOff>20865</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744528"/>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143328</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5485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1105</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その他の経費は、前年度から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状態である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施設の老朽化に伴い、今後も維持補修費の増加が予想されることから、公共施設等総合管理計画に基づき、施設の適正配置等に努める。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69850</xdr:rowOff>
    </xdr:from>
    <xdr:to>
      <xdr:col>82</xdr:col>
      <xdr:colOff>107950</xdr:colOff>
      <xdr:row>60</xdr:row>
      <xdr:rowOff>12700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328150"/>
          <a:ext cx="0"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156227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69850</xdr:rowOff>
    </xdr:from>
    <xdr:to>
      <xdr:col>82</xdr:col>
      <xdr:colOff>196850</xdr:colOff>
      <xdr:row>54</xdr:row>
      <xdr:rowOff>69850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165100</xdr:rowOff>
    </xdr:from>
    <xdr:to>
      <xdr:col>82</xdr:col>
      <xdr:colOff>107950</xdr:colOff>
      <xdr:row>60</xdr:row>
      <xdr:rowOff>88900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5671800" y="10280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127000</xdr:rowOff>
    </xdr:from>
    <xdr:to>
      <xdr:col>78</xdr:col>
      <xdr:colOff>69850</xdr:colOff>
      <xdr:row>60</xdr:row>
      <xdr:rowOff>88900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10242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114300</xdr:rowOff>
    </xdr:from>
    <xdr:to>
      <xdr:col>78</xdr:col>
      <xdr:colOff>120650</xdr:colOff>
      <xdr:row>58</xdr:row>
      <xdr:rowOff>44450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54627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127000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10128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62</xdr:row>
      <xdr:rowOff>50800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flipV="1">
          <a:off x="13004800" y="1012825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152400</xdr:rowOff>
    </xdr:from>
    <xdr:to>
      <xdr:col>65</xdr:col>
      <xdr:colOff>53975</xdr:colOff>
      <xdr:row>58</xdr:row>
      <xdr:rowOff>82550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92727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114300</xdr:rowOff>
    </xdr:from>
    <xdr:to>
      <xdr:col>82</xdr:col>
      <xdr:colOff>158750</xdr:colOff>
      <xdr:row>60</xdr:row>
      <xdr:rowOff>44450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22877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1013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38100</xdr:rowOff>
    </xdr:from>
    <xdr:to>
      <xdr:col>78</xdr:col>
      <xdr:colOff>120650</xdr:colOff>
      <xdr:row>60</xdr:row>
      <xdr:rowOff>139700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124477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76200</xdr:rowOff>
    </xdr:from>
    <xdr:to>
      <xdr:col>74</xdr:col>
      <xdr:colOff>31750</xdr:colOff>
      <xdr:row>60</xdr:row>
      <xdr:rowOff>6350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162577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0</xdr:rowOff>
    </xdr:from>
    <xdr:to>
      <xdr:col>65</xdr:col>
      <xdr:colOff>53975</xdr:colOff>
      <xdr:row>62</xdr:row>
      <xdr:rowOff>101600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86377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市町村合併により加入していた一部事務組合が解散したため、一部事務組合負担金等が減少し、ここ数年は、類似団体平均を下回る状況である。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今後も、補助金の見直し等を通じて、適正な状態を維持する。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xmlns=""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72572</xdr:rowOff>
    </xdr:from>
    <xdr:to>
      <xdr:col>82</xdr:col>
      <xdr:colOff>107950</xdr:colOff>
      <xdr:row>41</xdr:row>
      <xdr:rowOff>124278</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6510000" y="5901872"/>
          <a:ext cx="0" cy="125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0" name="補助費等最小値テキスト">
          <a:extLst>
            <a:ext uri="{FF2B5EF4-FFF2-40B4-BE49-F238E27FC236}">
              <a16:creationId xmlns:a16="http://schemas.microsoft.com/office/drawing/2014/main" xmlns="" id="{00000000-0008-0000-0400-000036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158949</xdr:rowOff>
    </xdr:from>
    <xdr:ext cx="762000" cy="259045"/>
    <xdr:sp macro="" textlink="">
      <xdr:nvSpPr>
        <xdr:cNvPr id="312" name="補助費等最大値テキスト">
          <a:extLst>
            <a:ext uri="{FF2B5EF4-FFF2-40B4-BE49-F238E27FC236}">
              <a16:creationId xmlns:a16="http://schemas.microsoft.com/office/drawing/2014/main" xmlns="" id="{00000000-0008-0000-0400-000038010000}"/>
            </a:ext>
          </a:extLst>
        </xdr:cNvPr>
        <xdr:cNvSpPr txBox="1"/>
      </xdr:nvSpPr>
      <xdr:spPr>
        <a:xfrm>
          <a:off x="16598900" y="564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72572</xdr:rowOff>
    </xdr:from>
    <xdr:to>
      <xdr:col>82</xdr:col>
      <xdr:colOff>196850</xdr:colOff>
      <xdr:row>34</xdr:row>
      <xdr:rowOff>72572</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590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72572</xdr:rowOff>
    </xdr:from>
    <xdr:to>
      <xdr:col>82</xdr:col>
      <xdr:colOff>107950</xdr:colOff>
      <xdr:row>34</xdr:row>
      <xdr:rowOff>94343</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5671800" y="5901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80934</xdr:rowOff>
    </xdr:from>
    <xdr:ext cx="762000" cy="259045"/>
    <xdr:sp macro="" textlink="">
      <xdr:nvSpPr>
        <xdr:cNvPr id="315" name="補助費等平均値テキスト">
          <a:extLst>
            <a:ext uri="{FF2B5EF4-FFF2-40B4-BE49-F238E27FC236}">
              <a16:creationId xmlns:a16="http://schemas.microsoft.com/office/drawing/2014/main" xmlns="" id="{00000000-0008-0000-0400-00003B010000}"/>
            </a:ext>
          </a:extLst>
        </xdr:cNvPr>
        <xdr:cNvSpPr txBox="1"/>
      </xdr:nvSpPr>
      <xdr:spPr>
        <a:xfrm>
          <a:off x="16598900" y="659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108857</xdr:rowOff>
    </xdr:from>
    <xdr:to>
      <xdr:col>82</xdr:col>
      <xdr:colOff>158750</xdr:colOff>
      <xdr:row>39</xdr:row>
      <xdr:rowOff>39007</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64592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61686</xdr:rowOff>
    </xdr:from>
    <xdr:to>
      <xdr:col>78</xdr:col>
      <xdr:colOff>69850</xdr:colOff>
      <xdr:row>34</xdr:row>
      <xdr:rowOff>94343</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4782800" y="5890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21772</xdr:rowOff>
    </xdr:from>
    <xdr:to>
      <xdr:col>78</xdr:col>
      <xdr:colOff>120650</xdr:colOff>
      <xdr:row>38</xdr:row>
      <xdr:rowOff>123372</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5621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108149</xdr:rowOff>
    </xdr:from>
    <xdr:ext cx="7366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290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61686</xdr:rowOff>
    </xdr:from>
    <xdr:to>
      <xdr:col>73</xdr:col>
      <xdr:colOff>180975</xdr:colOff>
      <xdr:row>34</xdr:row>
      <xdr:rowOff>61686</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893800" y="5890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65315</xdr:rowOff>
    </xdr:from>
    <xdr:to>
      <xdr:col>74</xdr:col>
      <xdr:colOff>31750</xdr:colOff>
      <xdr:row>38</xdr:row>
      <xdr:rowOff>166915</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4732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151692</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78014</xdr:rowOff>
    </xdr:from>
    <xdr:to>
      <xdr:col>69</xdr:col>
      <xdr:colOff>92075</xdr:colOff>
      <xdr:row>34</xdr:row>
      <xdr:rowOff>61686</xdr:rowOff>
    </xdr:to>
    <xdr:cxnSp macro="">
      <xdr:nvCxnSpPr>
        <xdr:cNvPr id="323" name="直線コネクタ 322">
          <a:extLst>
            <a:ext uri="{FF2B5EF4-FFF2-40B4-BE49-F238E27FC236}">
              <a16:creationId xmlns:a16="http://schemas.microsoft.com/office/drawing/2014/main" xmlns="" id="{00000000-0008-0000-0400-000043010000}"/>
            </a:ext>
          </a:extLst>
        </xdr:cNvPr>
        <xdr:cNvCxnSpPr/>
      </xdr:nvCxnSpPr>
      <xdr:spPr>
        <a:xfrm>
          <a:off x="13004800" y="5564414"/>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54428</xdr:rowOff>
    </xdr:from>
    <xdr:to>
      <xdr:col>69</xdr:col>
      <xdr:colOff>142875</xdr:colOff>
      <xdr:row>38</xdr:row>
      <xdr:rowOff>156028</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38430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140805</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21772</xdr:rowOff>
    </xdr:from>
    <xdr:to>
      <xdr:col>65</xdr:col>
      <xdr:colOff>53975</xdr:colOff>
      <xdr:row>38</xdr:row>
      <xdr:rowOff>123372</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2954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108149</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21772</xdr:rowOff>
    </xdr:from>
    <xdr:to>
      <xdr:col>82</xdr:col>
      <xdr:colOff>158750</xdr:colOff>
      <xdr:row>34</xdr:row>
      <xdr:rowOff>123372</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6459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101799</xdr:rowOff>
    </xdr:from>
    <xdr:ext cx="762000" cy="259045"/>
    <xdr:sp macro="" textlink="">
      <xdr:nvSpPr>
        <xdr:cNvPr id="334" name="補助費等該当値テキスト">
          <a:extLst>
            <a:ext uri="{FF2B5EF4-FFF2-40B4-BE49-F238E27FC236}">
              <a16:creationId xmlns:a16="http://schemas.microsoft.com/office/drawing/2014/main" xmlns="" id="{00000000-0008-0000-0400-00004E010000}"/>
            </a:ext>
          </a:extLst>
        </xdr:cNvPr>
        <xdr:cNvSpPr txBox="1"/>
      </xdr:nvSpPr>
      <xdr:spPr>
        <a:xfrm>
          <a:off x="16598900" y="575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43543</xdr:rowOff>
    </xdr:from>
    <xdr:to>
      <xdr:col>78</xdr:col>
      <xdr:colOff>120650</xdr:colOff>
      <xdr:row>34</xdr:row>
      <xdr:rowOff>145143</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5621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155320</xdr:rowOff>
    </xdr:from>
    <xdr:ext cx="7366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5290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10886</xdr:rowOff>
    </xdr:from>
    <xdr:to>
      <xdr:col>74</xdr:col>
      <xdr:colOff>31750</xdr:colOff>
      <xdr:row>34</xdr:row>
      <xdr:rowOff>112486</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122663</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10886</xdr:rowOff>
    </xdr:from>
    <xdr:to>
      <xdr:col>69</xdr:col>
      <xdr:colOff>142875</xdr:colOff>
      <xdr:row>34</xdr:row>
      <xdr:rowOff>112486</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3843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122663</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3512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27214</xdr:rowOff>
    </xdr:from>
    <xdr:to>
      <xdr:col>65</xdr:col>
      <xdr:colOff>53975</xdr:colOff>
      <xdr:row>32</xdr:row>
      <xdr:rowOff>128814</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2954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138991</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2623800" y="528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類似団体平均を上回っている状況ではあるが、繰上償還等による市債残高の圧縮に努めている。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引き続き、繰上償還及び投資事業の適正化を図り、計画的な地方債管理に努める。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xmlns=""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4826000" y="12623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143527</xdr:rowOff>
    </xdr:from>
    <xdr:ext cx="762000" cy="259045"/>
    <xdr:sp macro="" textlink="">
      <xdr:nvSpPr>
        <xdr:cNvPr id="371" name="公債費最小値テキスト">
          <a:extLst>
            <a:ext uri="{FF2B5EF4-FFF2-40B4-BE49-F238E27FC236}">
              <a16:creationId xmlns:a16="http://schemas.microsoft.com/office/drawing/2014/main" xmlns="" id="{00000000-0008-0000-0400-000073010000}"/>
            </a:ext>
          </a:extLst>
        </xdr:cNvPr>
        <xdr:cNvSpPr txBox="1"/>
      </xdr:nvSpPr>
      <xdr:spPr>
        <a:xfrm>
          <a:off x="4914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0</xdr:rowOff>
    </xdr:from>
    <xdr:to>
      <xdr:col>24</xdr:col>
      <xdr:colOff>114300</xdr:colOff>
      <xdr:row>82</xdr:row>
      <xdr:rowOff>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4737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3" name="公債費最大値テキスト">
          <a:extLst>
            <a:ext uri="{FF2B5EF4-FFF2-40B4-BE49-F238E27FC236}">
              <a16:creationId xmlns:a16="http://schemas.microsoft.com/office/drawing/2014/main" xmlns="" id="{00000000-0008-0000-0400-000075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95250</xdr:rowOff>
    </xdr:from>
    <xdr:to>
      <xdr:col>24</xdr:col>
      <xdr:colOff>25400</xdr:colOff>
      <xdr:row>82</xdr:row>
      <xdr:rowOff>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3987800" y="13982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76" name="公債費平均値テキスト">
          <a:extLst>
            <a:ext uri="{FF2B5EF4-FFF2-40B4-BE49-F238E27FC236}">
              <a16:creationId xmlns:a16="http://schemas.microsoft.com/office/drawing/2014/main" xmlns="" id="{00000000-0008-0000-0400-000078010000}"/>
            </a:ext>
          </a:extLst>
        </xdr:cNvPr>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63500</xdr:rowOff>
    </xdr:from>
    <xdr:to>
      <xdr:col>24</xdr:col>
      <xdr:colOff>76200</xdr:colOff>
      <xdr:row>78</xdr:row>
      <xdr:rowOff>165100</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4775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82</xdr:row>
      <xdr:rowOff>0</xdr:rowOff>
    </xdr:from>
    <xdr:to>
      <xdr:col>19</xdr:col>
      <xdr:colOff>187325</xdr:colOff>
      <xdr:row>82</xdr:row>
      <xdr:rowOff>25400</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3098800" y="1405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82</xdr:row>
      <xdr:rowOff>0</xdr:rowOff>
    </xdr:from>
    <xdr:to>
      <xdr:col>15</xdr:col>
      <xdr:colOff>98425</xdr:colOff>
      <xdr:row>82</xdr:row>
      <xdr:rowOff>25400</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a:off x="2209800" y="1405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6350</xdr:rowOff>
    </xdr:from>
    <xdr:to>
      <xdr:col>15</xdr:col>
      <xdr:colOff>149225</xdr:colOff>
      <xdr:row>79</xdr:row>
      <xdr:rowOff>107950</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3048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118127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82</xdr:row>
      <xdr:rowOff>0</xdr:rowOff>
    </xdr:from>
    <xdr:to>
      <xdr:col>11</xdr:col>
      <xdr:colOff>9525</xdr:colOff>
      <xdr:row>82</xdr:row>
      <xdr:rowOff>50800</xdr:rowOff>
    </xdr:to>
    <xdr:cxnSp macro="">
      <xdr:nvCxnSpPr>
        <xdr:cNvPr id="384" name="直線コネクタ 383">
          <a:extLst>
            <a:ext uri="{FF2B5EF4-FFF2-40B4-BE49-F238E27FC236}">
              <a16:creationId xmlns:a16="http://schemas.microsoft.com/office/drawing/2014/main" xmlns="" id="{00000000-0008-0000-0400-000080010000}"/>
            </a:ext>
          </a:extLst>
        </xdr:cNvPr>
        <xdr:cNvCxnSpPr/>
      </xdr:nvCxnSpPr>
      <xdr:spPr>
        <a:xfrm flipV="1">
          <a:off x="1320800" y="1405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6350</xdr:rowOff>
    </xdr:from>
    <xdr:to>
      <xdr:col>11</xdr:col>
      <xdr:colOff>60325</xdr:colOff>
      <xdr:row>79</xdr:row>
      <xdr:rowOff>107950</xdr:rowOff>
    </xdr:to>
    <xdr:sp macro="" textlink="">
      <xdr:nvSpPr>
        <xdr:cNvPr id="385" name="フローチャート: 判断 384">
          <a:extLst>
            <a:ext uri="{FF2B5EF4-FFF2-40B4-BE49-F238E27FC236}">
              <a16:creationId xmlns:a16="http://schemas.microsoft.com/office/drawing/2014/main" xmlns="" id="{00000000-0008-0000-0400-000081010000}"/>
            </a:ext>
          </a:extLst>
        </xdr:cNvPr>
        <xdr:cNvSpPr/>
      </xdr:nvSpPr>
      <xdr:spPr>
        <a:xfrm>
          <a:off x="2159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118127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6350</xdr:rowOff>
    </xdr:from>
    <xdr:to>
      <xdr:col>6</xdr:col>
      <xdr:colOff>171450</xdr:colOff>
      <xdr:row>79</xdr:row>
      <xdr:rowOff>107950</xdr:rowOff>
    </xdr:to>
    <xdr:sp macro="" textlink="">
      <xdr:nvSpPr>
        <xdr:cNvPr id="387" name="フローチャート: 判断 386">
          <a:extLst>
            <a:ext uri="{FF2B5EF4-FFF2-40B4-BE49-F238E27FC236}">
              <a16:creationId xmlns:a16="http://schemas.microsoft.com/office/drawing/2014/main" xmlns="" id="{00000000-0008-0000-0400-000083010000}"/>
            </a:ext>
          </a:extLst>
        </xdr:cNvPr>
        <xdr:cNvSpPr/>
      </xdr:nvSpPr>
      <xdr:spPr>
        <a:xfrm>
          <a:off x="1270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118127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44450</xdr:rowOff>
    </xdr:from>
    <xdr:to>
      <xdr:col>24</xdr:col>
      <xdr:colOff>76200</xdr:colOff>
      <xdr:row>81</xdr:row>
      <xdr:rowOff>146050</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47752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124477</xdr:rowOff>
    </xdr:from>
    <xdr:ext cx="762000" cy="259045"/>
    <xdr:sp macro="" textlink="">
      <xdr:nvSpPr>
        <xdr:cNvPr id="395" name="公債費該当値テキスト">
          <a:extLst>
            <a:ext uri="{FF2B5EF4-FFF2-40B4-BE49-F238E27FC236}">
              <a16:creationId xmlns:a16="http://schemas.microsoft.com/office/drawing/2014/main" xmlns="" id="{00000000-0008-0000-0400-00008B010000}"/>
            </a:ext>
          </a:extLst>
        </xdr:cNvPr>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120650</xdr:rowOff>
    </xdr:from>
    <xdr:to>
      <xdr:col>20</xdr:col>
      <xdr:colOff>38100</xdr:colOff>
      <xdr:row>82</xdr:row>
      <xdr:rowOff>50800</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39370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35577</xdr:rowOff>
    </xdr:from>
    <xdr:ext cx="7366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3606800" y="1409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146050</xdr:rowOff>
    </xdr:from>
    <xdr:to>
      <xdr:col>15</xdr:col>
      <xdr:colOff>149225</xdr:colOff>
      <xdr:row>82</xdr:row>
      <xdr:rowOff>76200</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30480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60977</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2717800" y="1411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120650</xdr:rowOff>
    </xdr:from>
    <xdr:to>
      <xdr:col>11</xdr:col>
      <xdr:colOff>60325</xdr:colOff>
      <xdr:row>82</xdr:row>
      <xdr:rowOff>50800</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21590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35577</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8288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82</xdr:row>
      <xdr:rowOff>0</xdr:rowOff>
    </xdr:from>
    <xdr:to>
      <xdr:col>6</xdr:col>
      <xdr:colOff>171450</xdr:colOff>
      <xdr:row>82</xdr:row>
      <xdr:rowOff>101600</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1270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86377</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9398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公債費以外の経費全体としては、前年度から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増加したものの、類似団体平均を下回っており、公債費の圧縮を図ることが、今後の財政健全化への課題だと考える。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公共施設等総合管理計画に基づいた公共施設の質的・量的な適正化を図っていくと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引き続き、計画的な地方債管理に努めることにより、健全な財政運営を推進する。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xmlns=""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53522</xdr:rowOff>
    </xdr:from>
    <xdr:to>
      <xdr:col>82</xdr:col>
      <xdr:colOff>107950</xdr:colOff>
      <xdr:row>82</xdr:row>
      <xdr:rowOff>72571</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6510000" y="12912272"/>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44648</xdr:rowOff>
    </xdr:from>
    <xdr:ext cx="762000" cy="259045"/>
    <xdr:sp macro="" textlink="">
      <xdr:nvSpPr>
        <xdr:cNvPr id="434" name="公債費以外最小値テキスト">
          <a:extLst>
            <a:ext uri="{FF2B5EF4-FFF2-40B4-BE49-F238E27FC236}">
              <a16:creationId xmlns:a16="http://schemas.microsoft.com/office/drawing/2014/main" xmlns="" id="{00000000-0008-0000-0400-0000B2010000}"/>
            </a:ext>
          </a:extLst>
        </xdr:cNvPr>
        <xdr:cNvSpPr txBox="1"/>
      </xdr:nvSpPr>
      <xdr:spPr>
        <a:xfrm>
          <a:off x="16598900" y="1410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72571</xdr:rowOff>
    </xdr:from>
    <xdr:to>
      <xdr:col>82</xdr:col>
      <xdr:colOff>196850</xdr:colOff>
      <xdr:row>82</xdr:row>
      <xdr:rowOff>72571</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6421100" y="1413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139899</xdr:rowOff>
    </xdr:from>
    <xdr:ext cx="762000" cy="259045"/>
    <xdr:sp macro="" textlink="">
      <xdr:nvSpPr>
        <xdr:cNvPr id="436" name="公債費以外最大値テキスト">
          <a:extLst>
            <a:ext uri="{FF2B5EF4-FFF2-40B4-BE49-F238E27FC236}">
              <a16:creationId xmlns:a16="http://schemas.microsoft.com/office/drawing/2014/main" xmlns="" id="{00000000-0008-0000-0400-0000B4010000}"/>
            </a:ext>
          </a:extLst>
        </xdr:cNvPr>
        <xdr:cNvSpPr txBox="1"/>
      </xdr:nvSpPr>
      <xdr:spPr>
        <a:xfrm>
          <a:off x="16598900" y="1265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53522</xdr:rowOff>
    </xdr:from>
    <xdr:to>
      <xdr:col>82</xdr:col>
      <xdr:colOff>196850</xdr:colOff>
      <xdr:row>75</xdr:row>
      <xdr:rowOff>53522</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6421100" y="1291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156936</xdr:rowOff>
    </xdr:from>
    <xdr:to>
      <xdr:col>82</xdr:col>
      <xdr:colOff>107950</xdr:colOff>
      <xdr:row>78</xdr:row>
      <xdr:rowOff>72571</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5671800" y="133585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91820</xdr:rowOff>
    </xdr:from>
    <xdr:ext cx="762000" cy="259045"/>
    <xdr:sp macro="" textlink="">
      <xdr:nvSpPr>
        <xdr:cNvPr id="439" name="公債費以外平均値テキスト">
          <a:extLst>
            <a:ext uri="{FF2B5EF4-FFF2-40B4-BE49-F238E27FC236}">
              <a16:creationId xmlns:a16="http://schemas.microsoft.com/office/drawing/2014/main" xmlns="" id="{00000000-0008-0000-0400-0000B7010000}"/>
            </a:ext>
          </a:extLst>
        </xdr:cNvPr>
        <xdr:cNvSpPr txBox="1"/>
      </xdr:nvSpPr>
      <xdr:spPr>
        <a:xfrm>
          <a:off x="16598900" y="1346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6459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78014</xdr:rowOff>
    </xdr:from>
    <xdr:to>
      <xdr:col>78</xdr:col>
      <xdr:colOff>69850</xdr:colOff>
      <xdr:row>77</xdr:row>
      <xdr:rowOff>156936</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a:off x="14782800" y="13108214"/>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167822</xdr:rowOff>
    </xdr:from>
    <xdr:to>
      <xdr:col>73</xdr:col>
      <xdr:colOff>180975</xdr:colOff>
      <xdr:row>76</xdr:row>
      <xdr:rowOff>78014</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a:off x="13893800" y="12683672"/>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76200</xdr:rowOff>
    </xdr:from>
    <xdr:to>
      <xdr:col>74</xdr:col>
      <xdr:colOff>31750</xdr:colOff>
      <xdr:row>79</xdr:row>
      <xdr:rowOff>6350</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4732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48078</xdr:rowOff>
    </xdr:from>
    <xdr:to>
      <xdr:col>69</xdr:col>
      <xdr:colOff>92075</xdr:colOff>
      <xdr:row>73</xdr:row>
      <xdr:rowOff>167822</xdr:rowOff>
    </xdr:to>
    <xdr:cxnSp macro="">
      <xdr:nvCxnSpPr>
        <xdr:cNvPr id="447" name="直線コネクタ 446">
          <a:extLst>
            <a:ext uri="{FF2B5EF4-FFF2-40B4-BE49-F238E27FC236}">
              <a16:creationId xmlns:a16="http://schemas.microsoft.com/office/drawing/2014/main" xmlns="" id="{00000000-0008-0000-0400-0000BF010000}"/>
            </a:ext>
          </a:extLst>
        </xdr:cNvPr>
        <xdr:cNvCxnSpPr/>
      </xdr:nvCxnSpPr>
      <xdr:spPr>
        <a:xfrm>
          <a:off x="13004800" y="12563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73479</xdr:rowOff>
    </xdr:from>
    <xdr:to>
      <xdr:col>69</xdr:col>
      <xdr:colOff>142875</xdr:colOff>
      <xdr:row>78</xdr:row>
      <xdr:rowOff>3629</xdr:rowOff>
    </xdr:to>
    <xdr:sp macro="" textlink="">
      <xdr:nvSpPr>
        <xdr:cNvPr id="448" name="フローチャート: 判断 447">
          <a:extLst>
            <a:ext uri="{FF2B5EF4-FFF2-40B4-BE49-F238E27FC236}">
              <a16:creationId xmlns:a16="http://schemas.microsoft.com/office/drawing/2014/main" xmlns="" id="{00000000-0008-0000-0400-0000C0010000}"/>
            </a:ext>
          </a:extLst>
        </xdr:cNvPr>
        <xdr:cNvSpPr/>
      </xdr:nvSpPr>
      <xdr:spPr>
        <a:xfrm>
          <a:off x="13843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159856</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157843</xdr:rowOff>
    </xdr:from>
    <xdr:to>
      <xdr:col>65</xdr:col>
      <xdr:colOff>53975</xdr:colOff>
      <xdr:row>77</xdr:row>
      <xdr:rowOff>87993</xdr:rowOff>
    </xdr:to>
    <xdr:sp macro="" textlink="">
      <xdr:nvSpPr>
        <xdr:cNvPr id="450" name="フローチャート: 判断 449">
          <a:extLst>
            <a:ext uri="{FF2B5EF4-FFF2-40B4-BE49-F238E27FC236}">
              <a16:creationId xmlns:a16="http://schemas.microsoft.com/office/drawing/2014/main" xmlns="" id="{00000000-0008-0000-0400-0000C2010000}"/>
            </a:ext>
          </a:extLst>
        </xdr:cNvPr>
        <xdr:cNvSpPr/>
      </xdr:nvSpPr>
      <xdr:spPr>
        <a:xfrm>
          <a:off x="12954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72770</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6459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38298</xdr:rowOff>
    </xdr:from>
    <xdr:ext cx="762000" cy="259045"/>
    <xdr:sp macro="" textlink="">
      <xdr:nvSpPr>
        <xdr:cNvPr id="458" name="公債費以外該当値テキスト">
          <a:extLst>
            <a:ext uri="{FF2B5EF4-FFF2-40B4-BE49-F238E27FC236}">
              <a16:creationId xmlns:a16="http://schemas.microsoft.com/office/drawing/2014/main" xmlns="" id="{00000000-0008-0000-0400-0000CA010000}"/>
            </a:ext>
          </a:extLst>
        </xdr:cNvPr>
        <xdr:cNvSpPr txBox="1"/>
      </xdr:nvSpPr>
      <xdr:spPr>
        <a:xfrm>
          <a:off x="16598900" y="1323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106136</xdr:rowOff>
    </xdr:from>
    <xdr:to>
      <xdr:col>78</xdr:col>
      <xdr:colOff>120650</xdr:colOff>
      <xdr:row>78</xdr:row>
      <xdr:rowOff>36286</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5621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46463</xdr:rowOff>
    </xdr:from>
    <xdr:ext cx="7366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5290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27214</xdr:rowOff>
    </xdr:from>
    <xdr:to>
      <xdr:col>74</xdr:col>
      <xdr:colOff>31750</xdr:colOff>
      <xdr:row>76</xdr:row>
      <xdr:rowOff>128814</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4732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138992</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4401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117022</xdr:rowOff>
    </xdr:from>
    <xdr:to>
      <xdr:col>69</xdr:col>
      <xdr:colOff>142875</xdr:colOff>
      <xdr:row>74</xdr:row>
      <xdr:rowOff>47172</xdr:rowOff>
    </xdr:to>
    <xdr:sp macro="" textlink="">
      <xdr:nvSpPr>
        <xdr:cNvPr id="463" name="楕円 462">
          <a:extLst>
            <a:ext uri="{FF2B5EF4-FFF2-40B4-BE49-F238E27FC236}">
              <a16:creationId xmlns:a16="http://schemas.microsoft.com/office/drawing/2014/main" xmlns="" id="{00000000-0008-0000-0400-0000CF010000}"/>
            </a:ext>
          </a:extLst>
        </xdr:cNvPr>
        <xdr:cNvSpPr/>
      </xdr:nvSpPr>
      <xdr:spPr>
        <a:xfrm>
          <a:off x="13843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57349</xdr:rowOff>
    </xdr:from>
    <xdr:ext cx="762000" cy="259045"/>
    <xdr:sp macro="" textlink="">
      <xdr:nvSpPr>
        <xdr:cNvPr id="464" name="テキスト ボックス 463">
          <a:extLst>
            <a:ext uri="{FF2B5EF4-FFF2-40B4-BE49-F238E27FC236}">
              <a16:creationId xmlns:a16="http://schemas.microsoft.com/office/drawing/2014/main" xmlns="" id="{00000000-0008-0000-0400-0000D0010000}"/>
            </a:ext>
          </a:extLst>
        </xdr:cNvPr>
        <xdr:cNvSpPr txBox="1"/>
      </xdr:nvSpPr>
      <xdr:spPr>
        <a:xfrm>
          <a:off x="13512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168728</xdr:rowOff>
    </xdr:from>
    <xdr:to>
      <xdr:col>65</xdr:col>
      <xdr:colOff>53975</xdr:colOff>
      <xdr:row>73</xdr:row>
      <xdr:rowOff>98878</xdr:rowOff>
    </xdr:to>
    <xdr:sp macro="" textlink="">
      <xdr:nvSpPr>
        <xdr:cNvPr id="465" name="楕円 464">
          <a:extLst>
            <a:ext uri="{FF2B5EF4-FFF2-40B4-BE49-F238E27FC236}">
              <a16:creationId xmlns:a16="http://schemas.microsoft.com/office/drawing/2014/main" xmlns="" id="{00000000-0008-0000-0400-0000D1010000}"/>
            </a:ext>
          </a:extLst>
        </xdr:cNvPr>
        <xdr:cNvSpPr/>
      </xdr:nvSpPr>
      <xdr:spPr>
        <a:xfrm>
          <a:off x="12954000" y="125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109055</xdr:rowOff>
    </xdr:from>
    <xdr:ext cx="762000" cy="259045"/>
    <xdr:sp macro="" textlink="">
      <xdr:nvSpPr>
        <xdr:cNvPr id="466" name="テキスト ボックス 465">
          <a:extLst>
            <a:ext uri="{FF2B5EF4-FFF2-40B4-BE49-F238E27FC236}">
              <a16:creationId xmlns:a16="http://schemas.microsoft.com/office/drawing/2014/main" xmlns="" id="{00000000-0008-0000-0400-0000D2010000}"/>
            </a:ext>
          </a:extLst>
        </xdr:cNvPr>
        <xdr:cNvSpPr txBox="1"/>
      </xdr:nvSpPr>
      <xdr:spPr>
        <a:xfrm>
          <a:off x="12623800" y="122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161747</xdr:rowOff>
    </xdr:from>
    <xdr:to>
      <xdr:col>29</xdr:col>
      <xdr:colOff>127000</xdr:colOff>
      <xdr:row>20</xdr:row>
      <xdr:rowOff>142164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95322"/>
          <a:ext cx="0" cy="1523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114241</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9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142164</xdr:rowOff>
    </xdr:from>
    <xdr:to>
      <xdr:col>30</xdr:col>
      <xdr:colOff>25400</xdr:colOff>
      <xdr:row>20</xdr:row>
      <xdr:rowOff>142164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618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76674</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3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161747</xdr:rowOff>
    </xdr:from>
    <xdr:to>
      <xdr:col>30</xdr:col>
      <xdr:colOff>25400</xdr:colOff>
      <xdr:row>11</xdr:row>
      <xdr:rowOff>161747</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95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161747</xdr:rowOff>
    </xdr:from>
    <xdr:to>
      <xdr:col>29</xdr:col>
      <xdr:colOff>127000</xdr:colOff>
      <xdr:row>13</xdr:row>
      <xdr:rowOff>111379</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095322"/>
          <a:ext cx="647700" cy="292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70375</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61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98298</xdr:rowOff>
    </xdr:from>
    <xdr:to>
      <xdr:col>29</xdr:col>
      <xdr:colOff>177800</xdr:colOff>
      <xdr:row>17</xdr:row>
      <xdr:rowOff>28448</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88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111379</xdr:rowOff>
    </xdr:from>
    <xdr:to>
      <xdr:col>26</xdr:col>
      <xdr:colOff>50800</xdr:colOff>
      <xdr:row>14</xdr:row>
      <xdr:rowOff>100025</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387854"/>
          <a:ext cx="698500" cy="160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13259</xdr:rowOff>
    </xdr:from>
    <xdr:to>
      <xdr:col>26</xdr:col>
      <xdr:colOff>101600</xdr:colOff>
      <xdr:row>17</xdr:row>
      <xdr:rowOff>114859</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75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99636</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061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100025</xdr:rowOff>
    </xdr:from>
    <xdr:to>
      <xdr:col>22</xdr:col>
      <xdr:colOff>114300</xdr:colOff>
      <xdr:row>14</xdr:row>
      <xdr:rowOff>143383</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547950"/>
          <a:ext cx="698500" cy="43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59360</xdr:rowOff>
    </xdr:from>
    <xdr:to>
      <xdr:col>22</xdr:col>
      <xdr:colOff>165100</xdr:colOff>
      <xdr:row>17</xdr:row>
      <xdr:rowOff>160960</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21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145737</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10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143383</xdr:rowOff>
    </xdr:from>
    <xdr:to>
      <xdr:col>18</xdr:col>
      <xdr:colOff>177800</xdr:colOff>
      <xdr:row>14</xdr:row>
      <xdr:rowOff>148793</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591308"/>
          <a:ext cx="6985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85420</xdr:rowOff>
    </xdr:from>
    <xdr:to>
      <xdr:col>19</xdr:col>
      <xdr:colOff>38100</xdr:colOff>
      <xdr:row>18</xdr:row>
      <xdr:rowOff>15570</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47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347</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13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97841</xdr:rowOff>
    </xdr:from>
    <xdr:to>
      <xdr:col>15</xdr:col>
      <xdr:colOff>101600</xdr:colOff>
      <xdr:row>18</xdr:row>
      <xdr:rowOff>27991</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60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12768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14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110947</xdr:rowOff>
    </xdr:from>
    <xdr:to>
      <xdr:col>29</xdr:col>
      <xdr:colOff>177800</xdr:colOff>
      <xdr:row>12</xdr:row>
      <xdr:rowOff>41097</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044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57624</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19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60579</xdr:rowOff>
    </xdr:from>
    <xdr:to>
      <xdr:col>26</xdr:col>
      <xdr:colOff>101600</xdr:colOff>
      <xdr:row>13</xdr:row>
      <xdr:rowOff>162179</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337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906</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105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49225</xdr:rowOff>
    </xdr:from>
    <xdr:to>
      <xdr:col>22</xdr:col>
      <xdr:colOff>165100</xdr:colOff>
      <xdr:row>14</xdr:row>
      <xdr:rowOff>150825</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497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161002</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2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92583</xdr:rowOff>
    </xdr:from>
    <xdr:to>
      <xdr:col>19</xdr:col>
      <xdr:colOff>38100</xdr:colOff>
      <xdr:row>15</xdr:row>
      <xdr:rowOff>22733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540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32910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97993</xdr:rowOff>
    </xdr:from>
    <xdr:to>
      <xdr:col>15</xdr:col>
      <xdr:colOff>101600</xdr:colOff>
      <xdr:row>15</xdr:row>
      <xdr:rowOff>28143</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545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38320</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31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188417</xdr:rowOff>
    </xdr:from>
    <xdr:to>
      <xdr:col>29</xdr:col>
      <xdr:colOff>127000</xdr:colOff>
      <xdr:row>37</xdr:row>
      <xdr:rowOff>303479</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112967"/>
          <a:ext cx="0" cy="13152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275556</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40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303479</xdr:rowOff>
    </xdr:from>
    <xdr:to>
      <xdr:col>30</xdr:col>
      <xdr:colOff>25400</xdr:colOff>
      <xdr:row>37</xdr:row>
      <xdr:rowOff>303479</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428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103344</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85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188417</xdr:rowOff>
    </xdr:from>
    <xdr:to>
      <xdr:col>30</xdr:col>
      <xdr:colOff>25400</xdr:colOff>
      <xdr:row>33</xdr:row>
      <xdr:rowOff>188417</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1129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106502</xdr:rowOff>
    </xdr:from>
    <xdr:to>
      <xdr:col>29</xdr:col>
      <xdr:colOff>127000</xdr:colOff>
      <xdr:row>35</xdr:row>
      <xdr:rowOff>244196</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6716852"/>
          <a:ext cx="647700" cy="137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240454</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85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268377</xdr:rowOff>
    </xdr:from>
    <xdr:to>
      <xdr:col>29</xdr:col>
      <xdr:colOff>177800</xdr:colOff>
      <xdr:row>36</xdr:row>
      <xdr:rowOff>27077</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6878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106502</xdr:rowOff>
    </xdr:from>
    <xdr:to>
      <xdr:col>26</xdr:col>
      <xdr:colOff>50800</xdr:colOff>
      <xdr:row>35</xdr:row>
      <xdr:rowOff>110769</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4305300" y="6716852"/>
          <a:ext cx="6985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255346</xdr:rowOff>
    </xdr:from>
    <xdr:to>
      <xdr:col>26</xdr:col>
      <xdr:colOff>101600</xdr:colOff>
      <xdr:row>36</xdr:row>
      <xdr:rowOff>14046</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68656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341723</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695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89205</xdr:rowOff>
    </xdr:from>
    <xdr:to>
      <xdr:col>22</xdr:col>
      <xdr:colOff>114300</xdr:colOff>
      <xdr:row>35</xdr:row>
      <xdr:rowOff>110769</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6699555"/>
          <a:ext cx="6985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248107</xdr:rowOff>
    </xdr:from>
    <xdr:to>
      <xdr:col>22</xdr:col>
      <xdr:colOff>165100</xdr:colOff>
      <xdr:row>36</xdr:row>
      <xdr:rowOff>6807</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6858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334484</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694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89205</xdr:rowOff>
    </xdr:from>
    <xdr:to>
      <xdr:col>18</xdr:col>
      <xdr:colOff>177800</xdr:colOff>
      <xdr:row>35</xdr:row>
      <xdr:rowOff>127762</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2908300" y="6699555"/>
          <a:ext cx="698500" cy="3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159029</xdr:rowOff>
    </xdr:from>
    <xdr:to>
      <xdr:col>19</xdr:col>
      <xdr:colOff>38100</xdr:colOff>
      <xdr:row>35</xdr:row>
      <xdr:rowOff>260629</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245406</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685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98984</xdr:rowOff>
    </xdr:from>
    <xdr:to>
      <xdr:col>15</xdr:col>
      <xdr:colOff>101600</xdr:colOff>
      <xdr:row>35</xdr:row>
      <xdr:rowOff>200584</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185361</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79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193396</xdr:rowOff>
    </xdr:from>
    <xdr:to>
      <xdr:col>29</xdr:col>
      <xdr:colOff>177800</xdr:colOff>
      <xdr:row>35</xdr:row>
      <xdr:rowOff>294996</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680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38473</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664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55702</xdr:rowOff>
    </xdr:from>
    <xdr:to>
      <xdr:col>26</xdr:col>
      <xdr:colOff>101600</xdr:colOff>
      <xdr:row>35</xdr:row>
      <xdr:rowOff>157302</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666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167479</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6434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59969</xdr:rowOff>
    </xdr:from>
    <xdr:to>
      <xdr:col>22</xdr:col>
      <xdr:colOff>165100</xdr:colOff>
      <xdr:row>35</xdr:row>
      <xdr:rowOff>161569</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6670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171746</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43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38405</xdr:rowOff>
    </xdr:from>
    <xdr:to>
      <xdr:col>19</xdr:col>
      <xdr:colOff>38100</xdr:colOff>
      <xdr:row>35</xdr:row>
      <xdr:rowOff>140005</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664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150182</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641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76962</xdr:rowOff>
    </xdr:from>
    <xdr:to>
      <xdr:col>15</xdr:col>
      <xdr:colOff>101600</xdr:colOff>
      <xdr:row>35</xdr:row>
      <xdr:rowOff>178562</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6687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188739</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645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163,571
161,854
653.36
127,012,522
123,637,033
1,467,819
41,380,362
70,501,450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50135</xdr:rowOff>
    </xdr:from>
    <xdr:to>
      <xdr:col>24</xdr:col>
      <xdr:colOff>62865</xdr:colOff>
      <xdr:row>38</xdr:row>
      <xdr:rowOff>34316</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536535"/>
          <a:ext cx="1270" cy="101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38143</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55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34316</xdr:rowOff>
    </xdr:from>
    <xdr:to>
      <xdr:col>24</xdr:col>
      <xdr:colOff>152400</xdr:colOff>
      <xdr:row>38</xdr:row>
      <xdr:rowOff>34316</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54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168262</xdr:rowOff>
    </xdr:from>
    <xdr:ext cx="534377"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531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50135</xdr:rowOff>
    </xdr:from>
    <xdr:to>
      <xdr:col>24</xdr:col>
      <xdr:colOff>152400</xdr:colOff>
      <xdr:row>32</xdr:row>
      <xdr:rowOff>50135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53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50135</xdr:rowOff>
    </xdr:from>
    <xdr:to>
      <xdr:col>24</xdr:col>
      <xdr:colOff>63500</xdr:colOff>
      <xdr:row>34</xdr:row>
      <xdr:rowOff>110759</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3797300" y="5536535"/>
          <a:ext cx="838200" cy="4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150263</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6151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386</xdr:rowOff>
    </xdr:from>
    <xdr:to>
      <xdr:col>24</xdr:col>
      <xdr:colOff>114300</xdr:colOff>
      <xdr:row>36</xdr:row>
      <xdr:rowOff>101986</xdr:rowOff>
    </xdr:to>
    <xdr:sp macro="" textlink="">
      <xdr:nvSpPr>
        <xdr:cNvPr id="61" name="フローチャート: 判断 60">
          <a:extLst>
            <a:ext uri="{FF2B5EF4-FFF2-40B4-BE49-F238E27FC236}">
              <a16:creationId xmlns:a16="http://schemas.microsoft.com/office/drawing/2014/main" xmlns="" id="{00000000-0008-0000-0600-00003D000000}"/>
            </a:ext>
          </a:extLst>
        </xdr:cNvPr>
        <xdr:cNvSpPr/>
      </xdr:nvSpPr>
      <xdr:spPr>
        <a:xfrm>
          <a:off x="4584700" y="617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110759</xdr:rowOff>
    </xdr:from>
    <xdr:to>
      <xdr:col>19</xdr:col>
      <xdr:colOff>177800</xdr:colOff>
      <xdr:row>34</xdr:row>
      <xdr:rowOff>170378</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2908300" y="5940059"/>
          <a:ext cx="889000" cy="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141432</xdr:rowOff>
    </xdr:from>
    <xdr:to>
      <xdr:col>20</xdr:col>
      <xdr:colOff>38100</xdr:colOff>
      <xdr:row>37</xdr:row>
      <xdr:rowOff>71582</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3746500" y="63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62709</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64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140020</xdr:rowOff>
    </xdr:from>
    <xdr:to>
      <xdr:col>15</xdr:col>
      <xdr:colOff>50800</xdr:colOff>
      <xdr:row>34</xdr:row>
      <xdr:rowOff>170378</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a:off x="2019300" y="5969320"/>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147787</xdr:rowOff>
    </xdr:from>
    <xdr:to>
      <xdr:col>15</xdr:col>
      <xdr:colOff>101600</xdr:colOff>
      <xdr:row>37</xdr:row>
      <xdr:rowOff>77937</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2857500" y="63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69064</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641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127127</xdr:rowOff>
    </xdr:from>
    <xdr:to>
      <xdr:col>10</xdr:col>
      <xdr:colOff>114300</xdr:colOff>
      <xdr:row>34</xdr:row>
      <xdr:rowOff>140020</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a:off x="1130300" y="5956427"/>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140152</xdr:rowOff>
    </xdr:from>
    <xdr:to>
      <xdr:col>10</xdr:col>
      <xdr:colOff>165100</xdr:colOff>
      <xdr:row>37</xdr:row>
      <xdr:rowOff>70302</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1968500" y="631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61429</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64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149799</xdr:rowOff>
    </xdr:from>
    <xdr:to>
      <xdr:col>6</xdr:col>
      <xdr:colOff>38100</xdr:colOff>
      <xdr:row>37</xdr:row>
      <xdr:rowOff>79949</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079500" y="632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71076</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641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170785</xdr:rowOff>
    </xdr:from>
    <xdr:to>
      <xdr:col>24</xdr:col>
      <xdr:colOff>114300</xdr:colOff>
      <xdr:row>32</xdr:row>
      <xdr:rowOff>100935</xdr:rowOff>
    </xdr:to>
    <xdr:sp macro="" textlink="">
      <xdr:nvSpPr>
        <xdr:cNvPr id="78" name="楕円 77">
          <a:extLst>
            <a:ext uri="{FF2B5EF4-FFF2-40B4-BE49-F238E27FC236}">
              <a16:creationId xmlns:a16="http://schemas.microsoft.com/office/drawing/2014/main" xmlns="" id="{00000000-0008-0000-0600-00004E000000}"/>
            </a:ext>
          </a:extLst>
        </xdr:cNvPr>
        <xdr:cNvSpPr/>
      </xdr:nvSpPr>
      <xdr:spPr>
        <a:xfrm>
          <a:off x="4584700" y="548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123812</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543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59959</xdr:rowOff>
    </xdr:from>
    <xdr:to>
      <xdr:col>20</xdr:col>
      <xdr:colOff>38100</xdr:colOff>
      <xdr:row>34</xdr:row>
      <xdr:rowOff>161559</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3746500" y="58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6636</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566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119578</xdr:rowOff>
    </xdr:from>
    <xdr:to>
      <xdr:col>15</xdr:col>
      <xdr:colOff>101600</xdr:colOff>
      <xdr:row>35</xdr:row>
      <xdr:rowOff>49728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2857500" y="59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66255</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57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89220</xdr:rowOff>
    </xdr:from>
    <xdr:to>
      <xdr:col>10</xdr:col>
      <xdr:colOff>165100</xdr:colOff>
      <xdr:row>35</xdr:row>
      <xdr:rowOff>19370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1968500" y="59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35897</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569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76327</xdr:rowOff>
    </xdr:from>
    <xdr:to>
      <xdr:col>6</xdr:col>
      <xdr:colOff>38100</xdr:colOff>
      <xdr:row>35</xdr:row>
      <xdr:rowOff>6477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0795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23004</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56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2387</xdr:rowOff>
    </xdr:from>
    <xdr:to>
      <xdr:col>24</xdr:col>
      <xdr:colOff>62865</xdr:colOff>
      <xdr:row>58</xdr:row>
      <xdr:rowOff>80683</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746337"/>
          <a:ext cx="1270" cy="1278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84510</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80683</xdr:rowOff>
    </xdr:from>
    <xdr:to>
      <xdr:col>24</xdr:col>
      <xdr:colOff>152400</xdr:colOff>
      <xdr:row>58</xdr:row>
      <xdr:rowOff>80683</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24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120514</xdr:rowOff>
    </xdr:from>
    <xdr:ext cx="534377"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52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2387</xdr:rowOff>
    </xdr:from>
    <xdr:to>
      <xdr:col>24</xdr:col>
      <xdr:colOff>152400</xdr:colOff>
      <xdr:row>51</xdr:row>
      <xdr:rowOff>2387</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74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2387</xdr:rowOff>
    </xdr:from>
    <xdr:to>
      <xdr:col>24</xdr:col>
      <xdr:colOff>63500</xdr:colOff>
      <xdr:row>51</xdr:row>
      <xdr:rowOff>124460</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8746337"/>
          <a:ext cx="838200" cy="1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10901</xdr:rowOff>
    </xdr:from>
    <xdr:ext cx="534377"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61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32474</xdr:rowOff>
    </xdr:from>
    <xdr:to>
      <xdr:col>24</xdr:col>
      <xdr:colOff>114300</xdr:colOff>
      <xdr:row>56</xdr:row>
      <xdr:rowOff>134074</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63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56566</xdr:rowOff>
    </xdr:from>
    <xdr:to>
      <xdr:col>19</xdr:col>
      <xdr:colOff>177800</xdr:colOff>
      <xdr:row>51</xdr:row>
      <xdr:rowOff>124460</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2908300" y="8629066"/>
          <a:ext cx="889000" cy="23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xdr:rowOff>
    </xdr:from>
    <xdr:to>
      <xdr:col>20</xdr:col>
      <xdr:colOff>38100</xdr:colOff>
      <xdr:row>57</xdr:row>
      <xdr:rowOff>102794</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7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93921</xdr:rowOff>
    </xdr:from>
    <xdr:ext cx="534377"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530111" y="986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56566</xdr:rowOff>
    </xdr:from>
    <xdr:to>
      <xdr:col>15</xdr:col>
      <xdr:colOff>50800</xdr:colOff>
      <xdr:row>53</xdr:row>
      <xdr:rowOff>40869</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8629066"/>
          <a:ext cx="889000" cy="49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58534</xdr:rowOff>
    </xdr:from>
    <xdr:to>
      <xdr:col>15</xdr:col>
      <xdr:colOff>101600</xdr:colOff>
      <xdr:row>57</xdr:row>
      <xdr:rowOff>160134</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83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151261</xdr:rowOff>
    </xdr:from>
    <xdr:ext cx="534377"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41111" y="99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40869</xdr:rowOff>
    </xdr:from>
    <xdr:to>
      <xdr:col>10</xdr:col>
      <xdr:colOff>114300</xdr:colOff>
      <xdr:row>53</xdr:row>
      <xdr:rowOff>132614</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127719"/>
          <a:ext cx="889000" cy="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167348</xdr:rowOff>
    </xdr:from>
    <xdr:to>
      <xdr:col>10</xdr:col>
      <xdr:colOff>165100</xdr:colOff>
      <xdr:row>58</xdr:row>
      <xdr:rowOff>97498</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9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88625</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52111" y="100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27140</xdr:rowOff>
    </xdr:from>
    <xdr:to>
      <xdr:col>6</xdr:col>
      <xdr:colOff>38100</xdr:colOff>
      <xdr:row>58</xdr:row>
      <xdr:rowOff>128740</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97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119867</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63111" y="100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123037</xdr:rowOff>
    </xdr:from>
    <xdr:to>
      <xdr:col>24</xdr:col>
      <xdr:colOff>114300</xdr:colOff>
      <xdr:row>51</xdr:row>
      <xdr:rowOff>53187</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86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76064</xdr:rowOff>
    </xdr:from>
    <xdr:ext cx="534377"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864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73660</xdr:rowOff>
    </xdr:from>
    <xdr:to>
      <xdr:col>20</xdr:col>
      <xdr:colOff>38100</xdr:colOff>
      <xdr:row>52</xdr:row>
      <xdr:rowOff>3810</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88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20337</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530111" y="859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5766</xdr:rowOff>
    </xdr:from>
    <xdr:to>
      <xdr:col>15</xdr:col>
      <xdr:colOff>101600</xdr:colOff>
      <xdr:row>50</xdr:row>
      <xdr:rowOff>107366</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857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123893</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83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161519</xdr:rowOff>
    </xdr:from>
    <xdr:to>
      <xdr:col>10</xdr:col>
      <xdr:colOff>165100</xdr:colOff>
      <xdr:row>53</xdr:row>
      <xdr:rowOff>91669</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07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108196</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52111" y="885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81814</xdr:rowOff>
    </xdr:from>
    <xdr:to>
      <xdr:col>6</xdr:col>
      <xdr:colOff>38100</xdr:colOff>
      <xdr:row>54</xdr:row>
      <xdr:rowOff>11964</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28491</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63111" y="894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55118</xdr:rowOff>
    </xdr:from>
    <xdr:to>
      <xdr:col>24</xdr:col>
      <xdr:colOff>62865</xdr:colOff>
      <xdr:row>79</xdr:row>
      <xdr:rowOff>93218</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4633595" y="12228068"/>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97045</xdr:rowOff>
    </xdr:from>
    <xdr:ext cx="469744" cy="259045"/>
    <xdr:sp macro="" textlink="">
      <xdr:nvSpPr>
        <xdr:cNvPr id="171" name="維持補修費最小値テキスト">
          <a:extLst>
            <a:ext uri="{FF2B5EF4-FFF2-40B4-BE49-F238E27FC236}">
              <a16:creationId xmlns:a16="http://schemas.microsoft.com/office/drawing/2014/main" xmlns="" id="{00000000-0008-0000-0600-0000AB000000}"/>
            </a:ext>
          </a:extLst>
        </xdr:cNvPr>
        <xdr:cNvSpPr txBox="1"/>
      </xdr:nvSpPr>
      <xdr:spPr>
        <a:xfrm>
          <a:off x="4686300"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93218</xdr:rowOff>
    </xdr:from>
    <xdr:to>
      <xdr:col>24</xdr:col>
      <xdr:colOff>152400</xdr:colOff>
      <xdr:row>79</xdr:row>
      <xdr:rowOff>93218</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363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1795</xdr:rowOff>
    </xdr:from>
    <xdr:ext cx="469744" cy="259045"/>
    <xdr:sp macro="" textlink="">
      <xdr:nvSpPr>
        <xdr:cNvPr id="173" name="維持補修費最大値テキスト">
          <a:extLst>
            <a:ext uri="{FF2B5EF4-FFF2-40B4-BE49-F238E27FC236}">
              <a16:creationId xmlns:a16="http://schemas.microsoft.com/office/drawing/2014/main" xmlns="" id="{00000000-0008-0000-0600-0000AD000000}"/>
            </a:ext>
          </a:extLst>
        </xdr:cNvPr>
        <xdr:cNvSpPr txBox="1"/>
      </xdr:nvSpPr>
      <xdr:spPr>
        <a:xfrm>
          <a:off x="4686300" y="1200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55118</xdr:rowOff>
    </xdr:from>
    <xdr:to>
      <xdr:col>24</xdr:col>
      <xdr:colOff>152400</xdr:colOff>
      <xdr:row>71</xdr:row>
      <xdr:rowOff>55118</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222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90170</xdr:rowOff>
    </xdr:from>
    <xdr:to>
      <xdr:col>24</xdr:col>
      <xdr:colOff>63500</xdr:colOff>
      <xdr:row>77</xdr:row>
      <xdr:rowOff>2160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3797300" y="13120370"/>
          <a:ext cx="838200" cy="8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78630</xdr:rowOff>
    </xdr:from>
    <xdr:ext cx="469744" cy="259045"/>
    <xdr:sp macro="" textlink="">
      <xdr:nvSpPr>
        <xdr:cNvPr id="176" name="維持補修費平均値テキスト">
          <a:extLst>
            <a:ext uri="{FF2B5EF4-FFF2-40B4-BE49-F238E27FC236}">
              <a16:creationId xmlns:a16="http://schemas.microsoft.com/office/drawing/2014/main" xmlns="" id="{00000000-0008-0000-0600-0000B0000000}"/>
            </a:ext>
          </a:extLst>
        </xdr:cNvPr>
        <xdr:cNvSpPr txBox="1"/>
      </xdr:nvSpPr>
      <xdr:spPr>
        <a:xfrm>
          <a:off x="4686300" y="1276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90360</xdr:rowOff>
    </xdr:from>
    <xdr:to>
      <xdr:col>19</xdr:col>
      <xdr:colOff>177800</xdr:colOff>
      <xdr:row>77</xdr:row>
      <xdr:rowOff>2160</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2908300" y="13120560"/>
          <a:ext cx="889000" cy="8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74231</xdr:rowOff>
    </xdr:from>
    <xdr:to>
      <xdr:col>20</xdr:col>
      <xdr:colOff>38100</xdr:colOff>
      <xdr:row>77</xdr:row>
      <xdr:rowOff>4381</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3746500" y="131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20908</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3562428" y="1287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90360</xdr:rowOff>
    </xdr:from>
    <xdr:to>
      <xdr:col>15</xdr:col>
      <xdr:colOff>50800</xdr:colOff>
      <xdr:row>77</xdr:row>
      <xdr:rowOff>143890</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2019300" y="13120560"/>
          <a:ext cx="889000" cy="22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146622</xdr:rowOff>
    </xdr:from>
    <xdr:to>
      <xdr:col>15</xdr:col>
      <xdr:colOff>101600</xdr:colOff>
      <xdr:row>76</xdr:row>
      <xdr:rowOff>76772</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2857500" y="1300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93298</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2673428" y="1278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143890</xdr:rowOff>
    </xdr:from>
    <xdr:to>
      <xdr:col>10</xdr:col>
      <xdr:colOff>114300</xdr:colOff>
      <xdr:row>78</xdr:row>
      <xdr:rowOff>94171</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1130300" y="13345540"/>
          <a:ext cx="889000" cy="12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81661</xdr:rowOff>
    </xdr:from>
    <xdr:to>
      <xdr:col>10</xdr:col>
      <xdr:colOff>165100</xdr:colOff>
      <xdr:row>76</xdr:row>
      <xdr:rowOff>11810</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968500" y="129404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28338</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784428" y="1271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152527</xdr:rowOff>
    </xdr:from>
    <xdr:to>
      <xdr:col>6</xdr:col>
      <xdr:colOff>38100</xdr:colOff>
      <xdr:row>76</xdr:row>
      <xdr:rowOff>82677</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079500" y="1301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99204</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895428" y="1278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39370</xdr:rowOff>
    </xdr:from>
    <xdr:to>
      <xdr:col>24</xdr:col>
      <xdr:colOff>114300</xdr:colOff>
      <xdr:row>76</xdr:row>
      <xdr:rowOff>140970</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45847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17797</xdr:rowOff>
    </xdr:from>
    <xdr:ext cx="469744" cy="259045"/>
    <xdr:sp macro="" textlink="">
      <xdr:nvSpPr>
        <xdr:cNvPr id="195" name="維持補修費該当値テキスト">
          <a:extLst>
            <a:ext uri="{FF2B5EF4-FFF2-40B4-BE49-F238E27FC236}">
              <a16:creationId xmlns:a16="http://schemas.microsoft.com/office/drawing/2014/main" xmlns="" id="{00000000-0008-0000-0600-0000C3000000}"/>
            </a:ext>
          </a:extLst>
        </xdr:cNvPr>
        <xdr:cNvSpPr txBox="1"/>
      </xdr:nvSpPr>
      <xdr:spPr>
        <a:xfrm>
          <a:off x="4686300" y="1304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122810</xdr:rowOff>
    </xdr:from>
    <xdr:to>
      <xdr:col>20</xdr:col>
      <xdr:colOff>38100</xdr:colOff>
      <xdr:row>77</xdr:row>
      <xdr:rowOff>52960</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3746500" y="131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44087</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562428" y="1324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39560</xdr:rowOff>
    </xdr:from>
    <xdr:to>
      <xdr:col>15</xdr:col>
      <xdr:colOff>101600</xdr:colOff>
      <xdr:row>76</xdr:row>
      <xdr:rowOff>141160</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2857500" y="130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132287</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2673428" y="1316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93090</xdr:rowOff>
    </xdr:from>
    <xdr:to>
      <xdr:col>10</xdr:col>
      <xdr:colOff>165100</xdr:colOff>
      <xdr:row>78</xdr:row>
      <xdr:rowOff>23240</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968500" y="132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14367</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784428" y="1338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43371</xdr:rowOff>
    </xdr:from>
    <xdr:to>
      <xdr:col>6</xdr:col>
      <xdr:colOff>38100</xdr:colOff>
      <xdr:row>78</xdr:row>
      <xdr:rowOff>144971</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079500" y="134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136098</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895428" y="1350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77064</xdr:rowOff>
    </xdr:from>
    <xdr:to>
      <xdr:col>24</xdr:col>
      <xdr:colOff>62865</xdr:colOff>
      <xdr:row>99</xdr:row>
      <xdr:rowOff>98247</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679014"/>
          <a:ext cx="1270" cy="1392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102074</xdr:rowOff>
    </xdr:from>
    <xdr:ext cx="599010"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707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98247</xdr:rowOff>
    </xdr:from>
    <xdr:to>
      <xdr:col>24</xdr:col>
      <xdr:colOff>152400</xdr:colOff>
      <xdr:row>99</xdr:row>
      <xdr:rowOff>98247</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707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23741</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45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77064</xdr:rowOff>
    </xdr:from>
    <xdr:to>
      <xdr:col>24</xdr:col>
      <xdr:colOff>152400</xdr:colOff>
      <xdr:row>91</xdr:row>
      <xdr:rowOff>77064</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67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82055</xdr:rowOff>
    </xdr:from>
    <xdr:to>
      <xdr:col>24</xdr:col>
      <xdr:colOff>63500</xdr:colOff>
      <xdr:row>93</xdr:row>
      <xdr:rowOff>126251</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5855455"/>
          <a:ext cx="8382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131487</xdr:rowOff>
    </xdr:from>
    <xdr:ext cx="599010"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2477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153060</xdr:rowOff>
    </xdr:from>
    <xdr:to>
      <xdr:col>24</xdr:col>
      <xdr:colOff>114300</xdr:colOff>
      <xdr:row>95</xdr:row>
      <xdr:rowOff>83210</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2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126251</xdr:rowOff>
    </xdr:from>
    <xdr:to>
      <xdr:col>19</xdr:col>
      <xdr:colOff>177800</xdr:colOff>
      <xdr:row>95</xdr:row>
      <xdr:rowOff>30772</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2908300" y="16071101"/>
          <a:ext cx="889000" cy="24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155499</xdr:rowOff>
    </xdr:from>
    <xdr:to>
      <xdr:col>20</xdr:col>
      <xdr:colOff>38100</xdr:colOff>
      <xdr:row>96</xdr:row>
      <xdr:rowOff>85649</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44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76776</xdr:rowOff>
    </xdr:from>
    <xdr:ext cx="599010"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497795" y="1653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30772</xdr:rowOff>
    </xdr:from>
    <xdr:to>
      <xdr:col>15</xdr:col>
      <xdr:colOff>50800</xdr:colOff>
      <xdr:row>95</xdr:row>
      <xdr:rowOff>81865</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019300" y="16318522"/>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6756</xdr:rowOff>
    </xdr:from>
    <xdr:to>
      <xdr:col>15</xdr:col>
      <xdr:colOff>101600</xdr:colOff>
      <xdr:row>97</xdr:row>
      <xdr:rowOff>108356</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63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99483</xdr:rowOff>
    </xdr:from>
    <xdr:ext cx="59901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08795" y="1673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81865</xdr:rowOff>
    </xdr:from>
    <xdr:to>
      <xdr:col>10</xdr:col>
      <xdr:colOff>114300</xdr:colOff>
      <xdr:row>96</xdr:row>
      <xdr:rowOff>95847</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1130300" y="16369615"/>
          <a:ext cx="889000" cy="18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40780</xdr:rowOff>
    </xdr:from>
    <xdr:to>
      <xdr:col>10</xdr:col>
      <xdr:colOff>165100</xdr:colOff>
      <xdr:row>97</xdr:row>
      <xdr:rowOff>142380</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6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133507</xdr:rowOff>
    </xdr:from>
    <xdr:ext cx="59901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19795" y="167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131039</xdr:rowOff>
    </xdr:from>
    <xdr:to>
      <xdr:col>6</xdr:col>
      <xdr:colOff>38100</xdr:colOff>
      <xdr:row>98</xdr:row>
      <xdr:rowOff>61189</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76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52316</xdr:rowOff>
    </xdr:from>
    <xdr:ext cx="59901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30795" y="1685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31255</xdr:rowOff>
    </xdr:from>
    <xdr:to>
      <xdr:col>24</xdr:col>
      <xdr:colOff>114300</xdr:colOff>
      <xdr:row>92</xdr:row>
      <xdr:rowOff>132855</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58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54132</xdr:rowOff>
    </xdr:from>
    <xdr:ext cx="599010"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565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75451</xdr:rowOff>
    </xdr:from>
    <xdr:to>
      <xdr:col>20</xdr:col>
      <xdr:colOff>38100</xdr:colOff>
      <xdr:row>94</xdr:row>
      <xdr:rowOff>5601</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602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22128</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497795" y="1579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151422</xdr:rowOff>
    </xdr:from>
    <xdr:to>
      <xdr:col>15</xdr:col>
      <xdr:colOff>101600</xdr:colOff>
      <xdr:row>95</xdr:row>
      <xdr:rowOff>81572</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2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98099</xdr:rowOff>
    </xdr:from>
    <xdr:ext cx="59901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08795" y="1604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31065</xdr:rowOff>
    </xdr:from>
    <xdr:to>
      <xdr:col>10</xdr:col>
      <xdr:colOff>165100</xdr:colOff>
      <xdr:row>95</xdr:row>
      <xdr:rowOff>132665</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3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149192</xdr:rowOff>
    </xdr:from>
    <xdr:ext cx="599010"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19795" y="1609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45047</xdr:rowOff>
    </xdr:from>
    <xdr:to>
      <xdr:col>6</xdr:col>
      <xdr:colOff>38100</xdr:colOff>
      <xdr:row>96</xdr:row>
      <xdr:rowOff>146647</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5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163174</xdr:rowOff>
    </xdr:from>
    <xdr:ext cx="599010"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30795" y="1627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xmlns=""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101343</xdr:rowOff>
    </xdr:from>
    <xdr:to>
      <xdr:col>54</xdr:col>
      <xdr:colOff>189865</xdr:colOff>
      <xdr:row>31</xdr:row>
      <xdr:rowOff>101810</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10475595" y="5244843"/>
          <a:ext cx="1270" cy="17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105637</xdr:rowOff>
    </xdr:from>
    <xdr:ext cx="599010" cy="259045"/>
    <xdr:sp macro="" textlink="">
      <xdr:nvSpPr>
        <xdr:cNvPr id="290" name="補助費等最小値テキスト">
          <a:extLst>
            <a:ext uri="{FF2B5EF4-FFF2-40B4-BE49-F238E27FC236}">
              <a16:creationId xmlns:a16="http://schemas.microsoft.com/office/drawing/2014/main" xmlns="" id="{00000000-0008-0000-0600-000022010000}"/>
            </a:ext>
          </a:extLst>
        </xdr:cNvPr>
        <xdr:cNvSpPr txBox="1"/>
      </xdr:nvSpPr>
      <xdr:spPr>
        <a:xfrm>
          <a:off x="10528300" y="542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101810</xdr:rowOff>
    </xdr:from>
    <xdr:to>
      <xdr:col>55</xdr:col>
      <xdr:colOff>88900</xdr:colOff>
      <xdr:row>31</xdr:row>
      <xdr:rowOff>101810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41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48020</xdr:rowOff>
    </xdr:from>
    <xdr:ext cx="599010" cy="259045"/>
    <xdr:sp macro="" textlink="">
      <xdr:nvSpPr>
        <xdr:cNvPr id="292" name="補助費等最大値テキスト">
          <a:extLst>
            <a:ext uri="{FF2B5EF4-FFF2-40B4-BE49-F238E27FC236}">
              <a16:creationId xmlns:a16="http://schemas.microsoft.com/office/drawing/2014/main" xmlns="" id="{00000000-0008-0000-0600-000024010000}"/>
            </a:ext>
          </a:extLst>
        </xdr:cNvPr>
        <xdr:cNvSpPr txBox="1"/>
      </xdr:nvSpPr>
      <xdr:spPr>
        <a:xfrm>
          <a:off x="10528300" y="502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101343</xdr:rowOff>
    </xdr:from>
    <xdr:to>
      <xdr:col>55</xdr:col>
      <xdr:colOff>88900</xdr:colOff>
      <xdr:row>30</xdr:row>
      <xdr:rowOff>101343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5244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31001</xdr:rowOff>
    </xdr:from>
    <xdr:to>
      <xdr:col>55</xdr:col>
      <xdr:colOff>0</xdr:colOff>
      <xdr:row>38</xdr:row>
      <xdr:rowOff>67825</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9639300" y="5345951"/>
          <a:ext cx="838200" cy="123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3570</xdr:rowOff>
    </xdr:from>
    <xdr:ext cx="599010" cy="259045"/>
    <xdr:sp macro="" textlink="">
      <xdr:nvSpPr>
        <xdr:cNvPr id="295" name="補助費等平均値テキスト">
          <a:extLst>
            <a:ext uri="{FF2B5EF4-FFF2-40B4-BE49-F238E27FC236}">
              <a16:creationId xmlns:a16="http://schemas.microsoft.com/office/drawing/2014/main" xmlns="" id="{00000000-0008-0000-0600-000027010000}"/>
            </a:ext>
          </a:extLst>
        </xdr:cNvPr>
        <xdr:cNvSpPr txBox="1"/>
      </xdr:nvSpPr>
      <xdr:spPr>
        <a:xfrm>
          <a:off x="10528300" y="5147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126562</xdr:rowOff>
    </xdr:from>
    <xdr:to>
      <xdr:col>55</xdr:col>
      <xdr:colOff>50800</xdr:colOff>
      <xdr:row>31</xdr:row>
      <xdr:rowOff>56712</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10426700" y="527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67825</xdr:rowOff>
    </xdr:from>
    <xdr:to>
      <xdr:col>50</xdr:col>
      <xdr:colOff>114300</xdr:colOff>
      <xdr:row>38</xdr:row>
      <xdr:rowOff>92961</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8750300" y="6582925"/>
          <a:ext cx="889000" cy="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14443</xdr:rowOff>
    </xdr:from>
    <xdr:to>
      <xdr:col>50</xdr:col>
      <xdr:colOff>165100</xdr:colOff>
      <xdr:row>37</xdr:row>
      <xdr:rowOff>116043</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9588500" y="635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132570</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372111" y="61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76835</xdr:rowOff>
    </xdr:from>
    <xdr:to>
      <xdr:col>45</xdr:col>
      <xdr:colOff>177800</xdr:colOff>
      <xdr:row>38</xdr:row>
      <xdr:rowOff>92961</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7861300" y="6591935"/>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36550</xdr:rowOff>
    </xdr:from>
    <xdr:to>
      <xdr:col>46</xdr:col>
      <xdr:colOff>38100</xdr:colOff>
      <xdr:row>37</xdr:row>
      <xdr:rowOff>138150</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8699500" y="63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154677</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483111" y="61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76835</xdr:rowOff>
    </xdr:from>
    <xdr:to>
      <xdr:col>41</xdr:col>
      <xdr:colOff>50800</xdr:colOff>
      <xdr:row>38</xdr:row>
      <xdr:rowOff>150949</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flipV="1">
          <a:off x="6972300" y="6591935"/>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33331</xdr:rowOff>
    </xdr:from>
    <xdr:to>
      <xdr:col>41</xdr:col>
      <xdr:colOff>101600</xdr:colOff>
      <xdr:row>37</xdr:row>
      <xdr:rowOff>134931</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7810500" y="637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151458</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594111" y="61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53429</xdr:rowOff>
    </xdr:from>
    <xdr:to>
      <xdr:col>36</xdr:col>
      <xdr:colOff>165100</xdr:colOff>
      <xdr:row>37</xdr:row>
      <xdr:rowOff>155029</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6921500" y="63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106</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05111" y="61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151651</xdr:rowOff>
    </xdr:from>
    <xdr:to>
      <xdr:col>55</xdr:col>
      <xdr:colOff>50800</xdr:colOff>
      <xdr:row>31</xdr:row>
      <xdr:rowOff>81801</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10426700" y="52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130570</xdr:rowOff>
    </xdr:from>
    <xdr:ext cx="599010" cy="259045"/>
    <xdr:sp macro="" textlink="">
      <xdr:nvSpPr>
        <xdr:cNvPr id="314" name="補助費等該当値テキスト">
          <a:extLst>
            <a:ext uri="{FF2B5EF4-FFF2-40B4-BE49-F238E27FC236}">
              <a16:creationId xmlns:a16="http://schemas.microsoft.com/office/drawing/2014/main" xmlns="" id="{00000000-0008-0000-0600-00003A010000}"/>
            </a:ext>
          </a:extLst>
        </xdr:cNvPr>
        <xdr:cNvSpPr txBox="1"/>
      </xdr:nvSpPr>
      <xdr:spPr>
        <a:xfrm>
          <a:off x="10528300" y="527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17025</xdr:rowOff>
    </xdr:from>
    <xdr:to>
      <xdr:col>50</xdr:col>
      <xdr:colOff>165100</xdr:colOff>
      <xdr:row>38</xdr:row>
      <xdr:rowOff>118625</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9588500" y="65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109752</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9372111" y="662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42161</xdr:rowOff>
    </xdr:from>
    <xdr:to>
      <xdr:col>46</xdr:col>
      <xdr:colOff>38100</xdr:colOff>
      <xdr:row>38</xdr:row>
      <xdr:rowOff>143761</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8699500" y="65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134888</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8483111" y="664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26035</xdr:rowOff>
    </xdr:from>
    <xdr:to>
      <xdr:col>41</xdr:col>
      <xdr:colOff>101600</xdr:colOff>
      <xdr:row>38</xdr:row>
      <xdr:rowOff>127635</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7810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118762</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7594111" y="663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100149</xdr:rowOff>
    </xdr:from>
    <xdr:to>
      <xdr:col>36</xdr:col>
      <xdr:colOff>165100</xdr:colOff>
      <xdr:row>39</xdr:row>
      <xdr:rowOff>30299</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6921500" y="661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21426</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705111" y="670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xmlns=""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32601</xdr:rowOff>
    </xdr:from>
    <xdr:to>
      <xdr:col>54</xdr:col>
      <xdr:colOff>189865</xdr:colOff>
      <xdr:row>58</xdr:row>
      <xdr:rowOff>155569</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10475595" y="9119451"/>
          <a:ext cx="1270" cy="98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159396</xdr:rowOff>
    </xdr:from>
    <xdr:ext cx="534377" cy="259045"/>
    <xdr:sp macro="" textlink="">
      <xdr:nvSpPr>
        <xdr:cNvPr id="348" name="普通建設事業費最小値テキスト">
          <a:extLst>
            <a:ext uri="{FF2B5EF4-FFF2-40B4-BE49-F238E27FC236}">
              <a16:creationId xmlns:a16="http://schemas.microsoft.com/office/drawing/2014/main" xmlns="" id="{00000000-0008-0000-0600-00005C010000}"/>
            </a:ext>
          </a:extLst>
        </xdr:cNvPr>
        <xdr:cNvSpPr txBox="1"/>
      </xdr:nvSpPr>
      <xdr:spPr>
        <a:xfrm>
          <a:off x="10528300" y="101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155569</xdr:rowOff>
    </xdr:from>
    <xdr:to>
      <xdr:col>55</xdr:col>
      <xdr:colOff>88900</xdr:colOff>
      <xdr:row>58</xdr:row>
      <xdr:rowOff>155569</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1009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150728</xdr:rowOff>
    </xdr:from>
    <xdr:ext cx="534377" cy="259045"/>
    <xdr:sp macro="" textlink="">
      <xdr:nvSpPr>
        <xdr:cNvPr id="350" name="普通建設事業費最大値テキスト">
          <a:extLst>
            <a:ext uri="{FF2B5EF4-FFF2-40B4-BE49-F238E27FC236}">
              <a16:creationId xmlns:a16="http://schemas.microsoft.com/office/drawing/2014/main" xmlns="" id="{00000000-0008-0000-0600-00005E010000}"/>
            </a:ext>
          </a:extLst>
        </xdr:cNvPr>
        <xdr:cNvSpPr txBox="1"/>
      </xdr:nvSpPr>
      <xdr:spPr>
        <a:xfrm>
          <a:off x="10528300" y="88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32601</xdr:rowOff>
    </xdr:from>
    <xdr:to>
      <xdr:col>55</xdr:col>
      <xdr:colOff>88900</xdr:colOff>
      <xdr:row>53</xdr:row>
      <xdr:rowOff>32601</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911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50450</xdr:rowOff>
    </xdr:from>
    <xdr:to>
      <xdr:col>55</xdr:col>
      <xdr:colOff>0</xdr:colOff>
      <xdr:row>53</xdr:row>
      <xdr:rowOff>32601</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9639300" y="8965850"/>
          <a:ext cx="838200" cy="15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50220</xdr:rowOff>
    </xdr:from>
    <xdr:ext cx="534377" cy="259045"/>
    <xdr:sp macro="" textlink="">
      <xdr:nvSpPr>
        <xdr:cNvPr id="353" name="普通建設事業費平均値テキスト">
          <a:extLst>
            <a:ext uri="{FF2B5EF4-FFF2-40B4-BE49-F238E27FC236}">
              <a16:creationId xmlns:a16="http://schemas.microsoft.com/office/drawing/2014/main" xmlns="" id="{00000000-0008-0000-0600-000061010000}"/>
            </a:ext>
          </a:extLst>
        </xdr:cNvPr>
        <xdr:cNvSpPr txBox="1"/>
      </xdr:nvSpPr>
      <xdr:spPr>
        <a:xfrm>
          <a:off x="10528300" y="9651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71793</xdr:rowOff>
    </xdr:from>
    <xdr:to>
      <xdr:col>55</xdr:col>
      <xdr:colOff>50800</xdr:colOff>
      <xdr:row>57</xdr:row>
      <xdr:rowOff>1943</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10426700" y="9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50450</xdr:rowOff>
    </xdr:from>
    <xdr:to>
      <xdr:col>50</xdr:col>
      <xdr:colOff>114300</xdr:colOff>
      <xdr:row>55</xdr:row>
      <xdr:rowOff>18142</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8750300" y="8965850"/>
          <a:ext cx="889000" cy="4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88081</xdr:rowOff>
    </xdr:from>
    <xdr:to>
      <xdr:col>50</xdr:col>
      <xdr:colOff>165100</xdr:colOff>
      <xdr:row>56</xdr:row>
      <xdr:rowOff>18231</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9588500" y="95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9358</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372111" y="96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141110</xdr:rowOff>
    </xdr:from>
    <xdr:to>
      <xdr:col>45</xdr:col>
      <xdr:colOff>177800</xdr:colOff>
      <xdr:row>55</xdr:row>
      <xdr:rowOff>18142</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a:off x="7861300" y="8885060"/>
          <a:ext cx="889000" cy="5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43828</xdr:rowOff>
    </xdr:from>
    <xdr:to>
      <xdr:col>46</xdr:col>
      <xdr:colOff>38100</xdr:colOff>
      <xdr:row>56</xdr:row>
      <xdr:rowOff>145428</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8699500" y="964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136555</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483111" y="973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141110</xdr:rowOff>
    </xdr:from>
    <xdr:to>
      <xdr:col>41</xdr:col>
      <xdr:colOff>50800</xdr:colOff>
      <xdr:row>55</xdr:row>
      <xdr:rowOff>9360</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flipV="1">
          <a:off x="6972300" y="8885060"/>
          <a:ext cx="889000" cy="5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27312</xdr:rowOff>
    </xdr:from>
    <xdr:to>
      <xdr:col>41</xdr:col>
      <xdr:colOff>101600</xdr:colOff>
      <xdr:row>55</xdr:row>
      <xdr:rowOff>128912</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7810500" y="94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120039</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594111" y="954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152279</xdr:rowOff>
    </xdr:from>
    <xdr:to>
      <xdr:col>36</xdr:col>
      <xdr:colOff>165100</xdr:colOff>
      <xdr:row>56</xdr:row>
      <xdr:rowOff>82429</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6921500" y="95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73556</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05111" y="967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153251</xdr:rowOff>
    </xdr:from>
    <xdr:to>
      <xdr:col>55</xdr:col>
      <xdr:colOff>50800</xdr:colOff>
      <xdr:row>53</xdr:row>
      <xdr:rowOff>83401</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10426700" y="906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106278</xdr:rowOff>
    </xdr:from>
    <xdr:ext cx="534377" cy="259045"/>
    <xdr:sp macro="" textlink="">
      <xdr:nvSpPr>
        <xdr:cNvPr id="372" name="普通建設事業費該当値テキスト">
          <a:extLst>
            <a:ext uri="{FF2B5EF4-FFF2-40B4-BE49-F238E27FC236}">
              <a16:creationId xmlns:a16="http://schemas.microsoft.com/office/drawing/2014/main" xmlns="" id="{00000000-0008-0000-0600-000074010000}"/>
            </a:ext>
          </a:extLst>
        </xdr:cNvPr>
        <xdr:cNvSpPr txBox="1"/>
      </xdr:nvSpPr>
      <xdr:spPr>
        <a:xfrm>
          <a:off x="10528300" y="9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171100</xdr:rowOff>
    </xdr:from>
    <xdr:to>
      <xdr:col>50</xdr:col>
      <xdr:colOff>165100</xdr:colOff>
      <xdr:row>52</xdr:row>
      <xdr:rowOff>101250</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9588500" y="89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117777</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9372111" y="86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138792</xdr:rowOff>
    </xdr:from>
    <xdr:to>
      <xdr:col>46</xdr:col>
      <xdr:colOff>38100</xdr:colOff>
      <xdr:row>55</xdr:row>
      <xdr:rowOff>68942</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8699500" y="93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85469</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8483111" y="91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90310</xdr:rowOff>
    </xdr:from>
    <xdr:to>
      <xdr:col>41</xdr:col>
      <xdr:colOff>101600</xdr:colOff>
      <xdr:row>52</xdr:row>
      <xdr:rowOff>20460</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7810500" y="88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36987</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7594111" y="860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130010</xdr:rowOff>
    </xdr:from>
    <xdr:to>
      <xdr:col>36</xdr:col>
      <xdr:colOff>165100</xdr:colOff>
      <xdr:row>55</xdr:row>
      <xdr:rowOff>60160</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6921500" y="93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76687</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705111" y="916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xmlns=""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112725</xdr:rowOff>
    </xdr:from>
    <xdr:to>
      <xdr:col>54</xdr:col>
      <xdr:colOff>189865</xdr:colOff>
      <xdr:row>78</xdr:row>
      <xdr:rowOff>105730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10475595" y="13142925"/>
          <a:ext cx="1270" cy="33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109557</xdr:rowOff>
    </xdr:from>
    <xdr:ext cx="378565" cy="259045"/>
    <xdr:sp macro="" textlink="">
      <xdr:nvSpPr>
        <xdr:cNvPr id="403" name="普通建設事業費 （ うち新規整備　）最小値テキスト">
          <a:extLst>
            <a:ext uri="{FF2B5EF4-FFF2-40B4-BE49-F238E27FC236}">
              <a16:creationId xmlns:a16="http://schemas.microsoft.com/office/drawing/2014/main" xmlns="" id="{00000000-0008-0000-0600-000093010000}"/>
            </a:ext>
          </a:extLst>
        </xdr:cNvPr>
        <xdr:cNvSpPr txBox="1"/>
      </xdr:nvSpPr>
      <xdr:spPr>
        <a:xfrm>
          <a:off x="10528300" y="13482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105730</xdr:rowOff>
    </xdr:from>
    <xdr:to>
      <xdr:col>55</xdr:col>
      <xdr:colOff>88900</xdr:colOff>
      <xdr:row>78</xdr:row>
      <xdr:rowOff>105730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59402</xdr:rowOff>
    </xdr:from>
    <xdr:ext cx="469744" cy="259045"/>
    <xdr:sp macro="" textlink="">
      <xdr:nvSpPr>
        <xdr:cNvPr id="405" name="普通建設事業費 （ うち新規整備　）最大値テキスト">
          <a:extLst>
            <a:ext uri="{FF2B5EF4-FFF2-40B4-BE49-F238E27FC236}">
              <a16:creationId xmlns:a16="http://schemas.microsoft.com/office/drawing/2014/main" xmlns="" id="{00000000-0008-0000-0600-000095010000}"/>
            </a:ext>
          </a:extLst>
        </xdr:cNvPr>
        <xdr:cNvSpPr txBox="1"/>
      </xdr:nvSpPr>
      <xdr:spPr>
        <a:xfrm>
          <a:off x="10528300" y="129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112725</xdr:rowOff>
    </xdr:from>
    <xdr:to>
      <xdr:col>55</xdr:col>
      <xdr:colOff>88900</xdr:colOff>
      <xdr:row>76</xdr:row>
      <xdr:rowOff>112725</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314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16530</xdr:rowOff>
    </xdr:from>
    <xdr:to>
      <xdr:col>55</xdr:col>
      <xdr:colOff>0</xdr:colOff>
      <xdr:row>77</xdr:row>
      <xdr:rowOff>31480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9639300" y="12360930"/>
          <a:ext cx="838200" cy="8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49725</xdr:rowOff>
    </xdr:from>
    <xdr:ext cx="469744" cy="259045"/>
    <xdr:sp macro="" textlink="">
      <xdr:nvSpPr>
        <xdr:cNvPr id="408" name="普通建設事業費 （ うち新規整備　）平均値テキスト">
          <a:extLst>
            <a:ext uri="{FF2B5EF4-FFF2-40B4-BE49-F238E27FC236}">
              <a16:creationId xmlns:a16="http://schemas.microsoft.com/office/drawing/2014/main" xmlns="" id="{00000000-0008-0000-0600-000098010000}"/>
            </a:ext>
          </a:extLst>
        </xdr:cNvPr>
        <xdr:cNvSpPr txBox="1"/>
      </xdr:nvSpPr>
      <xdr:spPr>
        <a:xfrm>
          <a:off x="10528300" y="13251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71298</xdr:rowOff>
    </xdr:from>
    <xdr:to>
      <xdr:col>55</xdr:col>
      <xdr:colOff>50800</xdr:colOff>
      <xdr:row>78</xdr:row>
      <xdr:rowOff>1448</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10426700" y="132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16530</xdr:rowOff>
    </xdr:from>
    <xdr:to>
      <xdr:col>50</xdr:col>
      <xdr:colOff>114300</xdr:colOff>
      <xdr:row>74</xdr:row>
      <xdr:rowOff>97134</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8750300" y="12360930"/>
          <a:ext cx="889000" cy="42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23887</xdr:rowOff>
    </xdr:from>
    <xdr:to>
      <xdr:col>50</xdr:col>
      <xdr:colOff>165100</xdr:colOff>
      <xdr:row>76</xdr:row>
      <xdr:rowOff>125487</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9588500" y="130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116614</xdr:rowOff>
    </xdr:from>
    <xdr:ext cx="469744"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404428" y="1314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140798</xdr:rowOff>
    </xdr:from>
    <xdr:to>
      <xdr:col>45</xdr:col>
      <xdr:colOff>177800</xdr:colOff>
      <xdr:row>74</xdr:row>
      <xdr:rowOff>97134</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7861300" y="12313748"/>
          <a:ext cx="889000" cy="47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101428</xdr:rowOff>
    </xdr:from>
    <xdr:to>
      <xdr:col>46</xdr:col>
      <xdr:colOff>38100</xdr:colOff>
      <xdr:row>77</xdr:row>
      <xdr:rowOff>31578</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8699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22705</xdr:rowOff>
    </xdr:from>
    <xdr:ext cx="469744"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515428" y="1322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140798</xdr:rowOff>
    </xdr:from>
    <xdr:to>
      <xdr:col>41</xdr:col>
      <xdr:colOff>50800</xdr:colOff>
      <xdr:row>74</xdr:row>
      <xdr:rowOff>29697</xdr:rowOff>
    </xdr:to>
    <xdr:cxnSp macro="">
      <xdr:nvCxnSpPr>
        <xdr:cNvPr id="416" name="直線コネクタ 415">
          <a:extLst>
            <a:ext uri="{FF2B5EF4-FFF2-40B4-BE49-F238E27FC236}">
              <a16:creationId xmlns:a16="http://schemas.microsoft.com/office/drawing/2014/main" xmlns="" id="{00000000-0008-0000-0600-0000A0010000}"/>
            </a:ext>
          </a:extLst>
        </xdr:cNvPr>
        <xdr:cNvCxnSpPr/>
      </xdr:nvCxnSpPr>
      <xdr:spPr>
        <a:xfrm flipV="1">
          <a:off x="6972300" y="12313748"/>
          <a:ext cx="889000" cy="40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143078</xdr:rowOff>
    </xdr:from>
    <xdr:to>
      <xdr:col>41</xdr:col>
      <xdr:colOff>101600</xdr:colOff>
      <xdr:row>76</xdr:row>
      <xdr:rowOff>73228</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7810500" y="13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64355</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594111" y="130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88443</xdr:rowOff>
    </xdr:from>
    <xdr:to>
      <xdr:col>36</xdr:col>
      <xdr:colOff>165100</xdr:colOff>
      <xdr:row>76</xdr:row>
      <xdr:rowOff>18593</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69215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9720</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05111" y="1303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152130</xdr:rowOff>
    </xdr:from>
    <xdr:to>
      <xdr:col>55</xdr:col>
      <xdr:colOff>50800</xdr:colOff>
      <xdr:row>77</xdr:row>
      <xdr:rowOff>82280</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10426700" y="1318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67057</xdr:rowOff>
    </xdr:from>
    <xdr:ext cx="469744" cy="259045"/>
    <xdr:sp macro="" textlink="">
      <xdr:nvSpPr>
        <xdr:cNvPr id="427" name="普通建設事業費 （ うち新規整備　）該当値テキスト">
          <a:extLst>
            <a:ext uri="{FF2B5EF4-FFF2-40B4-BE49-F238E27FC236}">
              <a16:creationId xmlns:a16="http://schemas.microsoft.com/office/drawing/2014/main" xmlns="" id="{00000000-0008-0000-0600-0000AB010000}"/>
            </a:ext>
          </a:extLst>
        </xdr:cNvPr>
        <xdr:cNvSpPr txBox="1"/>
      </xdr:nvSpPr>
      <xdr:spPr>
        <a:xfrm>
          <a:off x="10528300" y="1309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137180</xdr:rowOff>
    </xdr:from>
    <xdr:to>
      <xdr:col>50</xdr:col>
      <xdr:colOff>165100</xdr:colOff>
      <xdr:row>72</xdr:row>
      <xdr:rowOff>67330</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9588500" y="123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83857</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9372111" y="1208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46334</xdr:rowOff>
    </xdr:from>
    <xdr:to>
      <xdr:col>46</xdr:col>
      <xdr:colOff>38100</xdr:colOff>
      <xdr:row>74</xdr:row>
      <xdr:rowOff>147934</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8699500" y="127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164461</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8483111" y="1250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89998</xdr:rowOff>
    </xdr:from>
    <xdr:to>
      <xdr:col>41</xdr:col>
      <xdr:colOff>101600</xdr:colOff>
      <xdr:row>72</xdr:row>
      <xdr:rowOff>20148</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7810500" y="1226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36675</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7594111"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150347</xdr:rowOff>
    </xdr:from>
    <xdr:to>
      <xdr:col>36</xdr:col>
      <xdr:colOff>165100</xdr:colOff>
      <xdr:row>74</xdr:row>
      <xdr:rowOff>80497</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6921500" y="126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97024</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705111" y="124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xmlns=""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19341</xdr:rowOff>
    </xdr:from>
    <xdr:to>
      <xdr:col>54</xdr:col>
      <xdr:colOff>189865</xdr:colOff>
      <xdr:row>98</xdr:row>
      <xdr:rowOff>117526</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10475595" y="15449841"/>
          <a:ext cx="1270" cy="146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121353</xdr:rowOff>
    </xdr:from>
    <xdr:ext cx="534377" cy="259045"/>
    <xdr:sp macro="" textlink="">
      <xdr:nvSpPr>
        <xdr:cNvPr id="461" name="普通建設事業費 （ うち更新整備　）最小値テキスト">
          <a:extLst>
            <a:ext uri="{FF2B5EF4-FFF2-40B4-BE49-F238E27FC236}">
              <a16:creationId xmlns:a16="http://schemas.microsoft.com/office/drawing/2014/main" xmlns="" id="{00000000-0008-0000-0600-0000CD010000}"/>
            </a:ext>
          </a:extLst>
        </xdr:cNvPr>
        <xdr:cNvSpPr txBox="1"/>
      </xdr:nvSpPr>
      <xdr:spPr>
        <a:xfrm>
          <a:off x="10528300" y="169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117526</xdr:rowOff>
    </xdr:from>
    <xdr:to>
      <xdr:col>55</xdr:col>
      <xdr:colOff>88900</xdr:colOff>
      <xdr:row>98</xdr:row>
      <xdr:rowOff>117526</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10388600" y="1691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137468</xdr:rowOff>
    </xdr:from>
    <xdr:ext cx="534377" cy="259045"/>
    <xdr:sp macro="" textlink="">
      <xdr:nvSpPr>
        <xdr:cNvPr id="463" name="普通建設事業費 （ うち更新整備　）最大値テキスト">
          <a:extLst>
            <a:ext uri="{FF2B5EF4-FFF2-40B4-BE49-F238E27FC236}">
              <a16:creationId xmlns:a16="http://schemas.microsoft.com/office/drawing/2014/main" xmlns="" id="{00000000-0008-0000-0600-0000CF010000}"/>
            </a:ext>
          </a:extLst>
        </xdr:cNvPr>
        <xdr:cNvSpPr txBox="1"/>
      </xdr:nvSpPr>
      <xdr:spPr>
        <a:xfrm>
          <a:off x="10528300" y="152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19341</xdr:rowOff>
    </xdr:from>
    <xdr:to>
      <xdr:col>55</xdr:col>
      <xdr:colOff>88900</xdr:colOff>
      <xdr:row>90</xdr:row>
      <xdr:rowOff>19341</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10388600" y="1544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19341</xdr:rowOff>
    </xdr:from>
    <xdr:to>
      <xdr:col>55</xdr:col>
      <xdr:colOff>0</xdr:colOff>
      <xdr:row>91</xdr:row>
      <xdr:rowOff>156311</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9639300" y="15449841"/>
          <a:ext cx="838200" cy="30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55211</xdr:rowOff>
    </xdr:from>
    <xdr:ext cx="534377" cy="259045"/>
    <xdr:sp macro="" textlink="">
      <xdr:nvSpPr>
        <xdr:cNvPr id="466" name="普通建設事業費 （ うち更新整備　）平均値テキスト">
          <a:extLst>
            <a:ext uri="{FF2B5EF4-FFF2-40B4-BE49-F238E27FC236}">
              <a16:creationId xmlns:a16="http://schemas.microsoft.com/office/drawing/2014/main" xmlns="" id="{00000000-0008-0000-0600-0000D2010000}"/>
            </a:ext>
          </a:extLst>
        </xdr:cNvPr>
        <xdr:cNvSpPr txBox="1"/>
      </xdr:nvSpPr>
      <xdr:spPr>
        <a:xfrm>
          <a:off x="10528300" y="16342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76784</xdr:rowOff>
    </xdr:from>
    <xdr:to>
      <xdr:col>55</xdr:col>
      <xdr:colOff>50800</xdr:colOff>
      <xdr:row>96</xdr:row>
      <xdr:rowOff>6934</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104267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156311</xdr:rowOff>
    </xdr:from>
    <xdr:to>
      <xdr:col>50</xdr:col>
      <xdr:colOff>114300</xdr:colOff>
      <xdr:row>95</xdr:row>
      <xdr:rowOff>19265</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8750300" y="15758261"/>
          <a:ext cx="889000" cy="54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99530</xdr:rowOff>
    </xdr:from>
    <xdr:to>
      <xdr:col>50</xdr:col>
      <xdr:colOff>165100</xdr:colOff>
      <xdr:row>96</xdr:row>
      <xdr:rowOff>29680</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95885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20807</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9372111" y="164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105829</xdr:rowOff>
    </xdr:from>
    <xdr:to>
      <xdr:col>45</xdr:col>
      <xdr:colOff>177800</xdr:colOff>
      <xdr:row>95</xdr:row>
      <xdr:rowOff>19265</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a:off x="7861300" y="15879229"/>
          <a:ext cx="889000" cy="42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58877</xdr:rowOff>
    </xdr:from>
    <xdr:to>
      <xdr:col>46</xdr:col>
      <xdr:colOff>38100</xdr:colOff>
      <xdr:row>96</xdr:row>
      <xdr:rowOff>160477</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8699500" y="1651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151604</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483111" y="166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105829</xdr:rowOff>
    </xdr:from>
    <xdr:to>
      <xdr:col>41</xdr:col>
      <xdr:colOff>50800</xdr:colOff>
      <xdr:row>95</xdr:row>
      <xdr:rowOff>165684</xdr:rowOff>
    </xdr:to>
    <xdr:cxnSp macro="">
      <xdr:nvCxnSpPr>
        <xdr:cNvPr id="474" name="直線コネクタ 473">
          <a:extLst>
            <a:ext uri="{FF2B5EF4-FFF2-40B4-BE49-F238E27FC236}">
              <a16:creationId xmlns:a16="http://schemas.microsoft.com/office/drawing/2014/main" xmlns="" id="{00000000-0008-0000-0600-0000DA010000}"/>
            </a:ext>
          </a:extLst>
        </xdr:cNvPr>
        <xdr:cNvCxnSpPr/>
      </xdr:nvCxnSpPr>
      <xdr:spPr>
        <a:xfrm flipV="1">
          <a:off x="6972300" y="15879229"/>
          <a:ext cx="889000" cy="57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43714</xdr:rowOff>
    </xdr:from>
    <xdr:to>
      <xdr:col>41</xdr:col>
      <xdr:colOff>101600</xdr:colOff>
      <xdr:row>95</xdr:row>
      <xdr:rowOff>145314</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7810500" y="1633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136441</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594111" y="16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55981</xdr:rowOff>
    </xdr:from>
    <xdr:to>
      <xdr:col>36</xdr:col>
      <xdr:colOff>165100</xdr:colOff>
      <xdr:row>96</xdr:row>
      <xdr:rowOff>157581</xdr:rowOff>
    </xdr:to>
    <xdr:sp macro="" textlink="">
      <xdr:nvSpPr>
        <xdr:cNvPr id="477" name="フローチャート: 判断 476">
          <a:extLst>
            <a:ext uri="{FF2B5EF4-FFF2-40B4-BE49-F238E27FC236}">
              <a16:creationId xmlns:a16="http://schemas.microsoft.com/office/drawing/2014/main" xmlns="" id="{00000000-0008-0000-0600-0000DD010000}"/>
            </a:ext>
          </a:extLst>
        </xdr:cNvPr>
        <xdr:cNvSpPr/>
      </xdr:nvSpPr>
      <xdr:spPr>
        <a:xfrm>
          <a:off x="69215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148708</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05111" y="166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139991</xdr:rowOff>
    </xdr:from>
    <xdr:to>
      <xdr:col>55</xdr:col>
      <xdr:colOff>50800</xdr:colOff>
      <xdr:row>90</xdr:row>
      <xdr:rowOff>70141</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10426700" y="153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93018</xdr:rowOff>
    </xdr:from>
    <xdr:ext cx="534377" cy="259045"/>
    <xdr:sp macro="" textlink="">
      <xdr:nvSpPr>
        <xdr:cNvPr id="485" name="普通建設事業費 （ うち更新整備　）該当値テキスト">
          <a:extLst>
            <a:ext uri="{FF2B5EF4-FFF2-40B4-BE49-F238E27FC236}">
              <a16:creationId xmlns:a16="http://schemas.microsoft.com/office/drawing/2014/main" xmlns="" id="{00000000-0008-0000-0600-0000E5010000}"/>
            </a:ext>
          </a:extLst>
        </xdr:cNvPr>
        <xdr:cNvSpPr txBox="1"/>
      </xdr:nvSpPr>
      <xdr:spPr>
        <a:xfrm>
          <a:off x="10528300" y="1535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105511</xdr:rowOff>
    </xdr:from>
    <xdr:to>
      <xdr:col>50</xdr:col>
      <xdr:colOff>165100</xdr:colOff>
      <xdr:row>92</xdr:row>
      <xdr:rowOff>35661</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9588500" y="157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52188</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9372111" y="154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139915</xdr:rowOff>
    </xdr:from>
    <xdr:to>
      <xdr:col>46</xdr:col>
      <xdr:colOff>38100</xdr:colOff>
      <xdr:row>95</xdr:row>
      <xdr:rowOff>70065</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8699500" y="162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86592</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8483111" y="1603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55029</xdr:rowOff>
    </xdr:from>
    <xdr:to>
      <xdr:col>41</xdr:col>
      <xdr:colOff>101600</xdr:colOff>
      <xdr:row>92</xdr:row>
      <xdr:rowOff>156629</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7810500" y="158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1706</xdr:rowOff>
    </xdr:from>
    <xdr:ext cx="534377"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7594111" y="1560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114884</xdr:rowOff>
    </xdr:from>
    <xdr:to>
      <xdr:col>36</xdr:col>
      <xdr:colOff>165100</xdr:colOff>
      <xdr:row>96</xdr:row>
      <xdr:rowOff>45034</xdr:rowOff>
    </xdr:to>
    <xdr:sp macro="" textlink="">
      <xdr:nvSpPr>
        <xdr:cNvPr id="492" name="楕円 491">
          <a:extLst>
            <a:ext uri="{FF2B5EF4-FFF2-40B4-BE49-F238E27FC236}">
              <a16:creationId xmlns:a16="http://schemas.microsoft.com/office/drawing/2014/main" xmlns="" id="{00000000-0008-0000-0600-0000EC010000}"/>
            </a:ext>
          </a:extLst>
        </xdr:cNvPr>
        <xdr:cNvSpPr/>
      </xdr:nvSpPr>
      <xdr:spPr>
        <a:xfrm>
          <a:off x="6921500" y="164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61561</xdr:rowOff>
    </xdr:from>
    <xdr:ext cx="534377"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6705111" y="161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xmlns=""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144272</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6317595" y="5459222"/>
          <a:ext cx="1269"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xmlns=""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90949</xdr:rowOff>
    </xdr:from>
    <xdr:ext cx="469744" cy="259045"/>
    <xdr:sp macro="" textlink="">
      <xdr:nvSpPr>
        <xdr:cNvPr id="520" name="災害復旧事業費最大値テキスト">
          <a:extLst>
            <a:ext uri="{FF2B5EF4-FFF2-40B4-BE49-F238E27FC236}">
              <a16:creationId xmlns:a16="http://schemas.microsoft.com/office/drawing/2014/main" xmlns="" id="{00000000-0008-0000-0600-000008020000}"/>
            </a:ext>
          </a:extLst>
        </xdr:cNvPr>
        <xdr:cNvSpPr txBox="1"/>
      </xdr:nvSpPr>
      <xdr:spPr>
        <a:xfrm>
          <a:off x="16370300" y="52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144272</xdr:rowOff>
    </xdr:from>
    <xdr:to>
      <xdr:col>86</xdr:col>
      <xdr:colOff>25400</xdr:colOff>
      <xdr:row>31</xdr:row>
      <xdr:rowOff>144272</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6230600" y="545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126746</xdr:rowOff>
    </xdr:from>
    <xdr:to>
      <xdr:col>85</xdr:col>
      <xdr:colOff>127000</xdr:colOff>
      <xdr:row>31</xdr:row>
      <xdr:rowOff>144272</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5481300" y="5441696"/>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7129</xdr:rowOff>
    </xdr:from>
    <xdr:ext cx="378565" cy="259045"/>
    <xdr:sp macro="" textlink="">
      <xdr:nvSpPr>
        <xdr:cNvPr id="523" name="災害復旧事業費平均値テキスト">
          <a:extLst>
            <a:ext uri="{FF2B5EF4-FFF2-40B4-BE49-F238E27FC236}">
              <a16:creationId xmlns:a16="http://schemas.microsoft.com/office/drawing/2014/main" xmlns="" id="{00000000-0008-0000-0600-00000B020000}"/>
            </a:ext>
          </a:extLst>
        </xdr:cNvPr>
        <xdr:cNvSpPr txBox="1"/>
      </xdr:nvSpPr>
      <xdr:spPr>
        <a:xfrm>
          <a:off x="16370300" y="635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28702</xdr:rowOff>
    </xdr:from>
    <xdr:to>
      <xdr:col>85</xdr:col>
      <xdr:colOff>177800</xdr:colOff>
      <xdr:row>37</xdr:row>
      <xdr:rowOff>130302</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62687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126746</xdr:rowOff>
    </xdr:from>
    <xdr:to>
      <xdr:col>81</xdr:col>
      <xdr:colOff>50800</xdr:colOff>
      <xdr:row>31</xdr:row>
      <xdr:rowOff>170942</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4592300" y="5441696"/>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75565</xdr:rowOff>
    </xdr:from>
    <xdr:to>
      <xdr:col>81</xdr:col>
      <xdr:colOff>101600</xdr:colOff>
      <xdr:row>38</xdr:row>
      <xdr:rowOff>5715</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543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168292</xdr:rowOff>
    </xdr:from>
    <xdr:ext cx="378565"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5292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170942</xdr:rowOff>
    </xdr:from>
    <xdr:to>
      <xdr:col>76</xdr:col>
      <xdr:colOff>114300</xdr:colOff>
      <xdr:row>36</xdr:row>
      <xdr:rowOff>167513</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flipV="1">
          <a:off x="13703300" y="5485892"/>
          <a:ext cx="889000" cy="85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82804</xdr:rowOff>
    </xdr:from>
    <xdr:to>
      <xdr:col>76</xdr:col>
      <xdr:colOff>165100</xdr:colOff>
      <xdr:row>38</xdr:row>
      <xdr:rowOff>12954</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4541500" y="64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4081</xdr:rowOff>
    </xdr:from>
    <xdr:ext cx="378565"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403017" y="651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32639</xdr:rowOff>
    </xdr:from>
    <xdr:to>
      <xdr:col>71</xdr:col>
      <xdr:colOff>177800</xdr:colOff>
      <xdr:row>36</xdr:row>
      <xdr:rowOff>167513</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a:off x="12814300" y="6204839"/>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116332</xdr:rowOff>
    </xdr:from>
    <xdr:to>
      <xdr:col>72</xdr:col>
      <xdr:colOff>38100</xdr:colOff>
      <xdr:row>36</xdr:row>
      <xdr:rowOff>46482</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3652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63009</xdr:rowOff>
    </xdr:from>
    <xdr:ext cx="469744"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468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164338</xdr:rowOff>
    </xdr:from>
    <xdr:to>
      <xdr:col>67</xdr:col>
      <xdr:colOff>101600</xdr:colOff>
      <xdr:row>38</xdr:row>
      <xdr:rowOff>94488</xdr:rowOff>
    </xdr:to>
    <xdr:sp macro="" textlink="">
      <xdr:nvSpPr>
        <xdr:cNvPr id="534" name="フローチャート: 判断 533">
          <a:extLst>
            <a:ext uri="{FF2B5EF4-FFF2-40B4-BE49-F238E27FC236}">
              <a16:creationId xmlns:a16="http://schemas.microsoft.com/office/drawing/2014/main" xmlns="" id="{00000000-0008-0000-0600-000016020000}"/>
            </a:ext>
          </a:extLst>
        </xdr:cNvPr>
        <xdr:cNvSpPr/>
      </xdr:nvSpPr>
      <xdr:spPr>
        <a:xfrm>
          <a:off x="12763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85615</xdr:rowOff>
    </xdr:from>
    <xdr:ext cx="378565"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25017" y="660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93472</xdr:rowOff>
    </xdr:from>
    <xdr:to>
      <xdr:col>85</xdr:col>
      <xdr:colOff>177800</xdr:colOff>
      <xdr:row>32</xdr:row>
      <xdr:rowOff>23622</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6268700" y="5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46499</xdr:rowOff>
    </xdr:from>
    <xdr:ext cx="469744" cy="259045"/>
    <xdr:sp macro="" textlink="">
      <xdr:nvSpPr>
        <xdr:cNvPr id="542" name="災害復旧事業費該当値テキスト">
          <a:extLst>
            <a:ext uri="{FF2B5EF4-FFF2-40B4-BE49-F238E27FC236}">
              <a16:creationId xmlns:a16="http://schemas.microsoft.com/office/drawing/2014/main" xmlns="" id="{00000000-0008-0000-0600-00001E020000}"/>
            </a:ext>
          </a:extLst>
        </xdr:cNvPr>
        <xdr:cNvSpPr txBox="1"/>
      </xdr:nvSpPr>
      <xdr:spPr>
        <a:xfrm>
          <a:off x="16370300" y="536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75946</xdr:rowOff>
    </xdr:from>
    <xdr:to>
      <xdr:col>81</xdr:col>
      <xdr:colOff>101600</xdr:colOff>
      <xdr:row>32</xdr:row>
      <xdr:rowOff>6096</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5430500" y="53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30</xdr:row>
      <xdr:rowOff>22623</xdr:rowOff>
    </xdr:from>
    <xdr:ext cx="469744"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5246428" y="516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120142</xdr:rowOff>
    </xdr:from>
    <xdr:to>
      <xdr:col>76</xdr:col>
      <xdr:colOff>165100</xdr:colOff>
      <xdr:row>32</xdr:row>
      <xdr:rowOff>50292</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4541500" y="54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30</xdr:row>
      <xdr:rowOff>66819</xdr:rowOff>
    </xdr:from>
    <xdr:ext cx="469744"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4357428" y="52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116713</xdr:rowOff>
    </xdr:from>
    <xdr:to>
      <xdr:col>72</xdr:col>
      <xdr:colOff>38100</xdr:colOff>
      <xdr:row>37</xdr:row>
      <xdr:rowOff>46863</xdr:rowOff>
    </xdr:to>
    <xdr:sp macro="" textlink="">
      <xdr:nvSpPr>
        <xdr:cNvPr id="547" name="楕円 546">
          <a:extLst>
            <a:ext uri="{FF2B5EF4-FFF2-40B4-BE49-F238E27FC236}">
              <a16:creationId xmlns:a16="http://schemas.microsoft.com/office/drawing/2014/main" xmlns="" id="{00000000-0008-0000-0600-000023020000}"/>
            </a:ext>
          </a:extLst>
        </xdr:cNvPr>
        <xdr:cNvSpPr/>
      </xdr:nvSpPr>
      <xdr:spPr>
        <a:xfrm>
          <a:off x="13652500" y="62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37990</xdr:rowOff>
    </xdr:from>
    <xdr:ext cx="469744"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3468428" y="63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153289</xdr:rowOff>
    </xdr:from>
    <xdr:to>
      <xdr:col>67</xdr:col>
      <xdr:colOff>101600</xdr:colOff>
      <xdr:row>36</xdr:row>
      <xdr:rowOff>83439</xdr:rowOff>
    </xdr:to>
    <xdr:sp macro="" textlink="">
      <xdr:nvSpPr>
        <xdr:cNvPr id="549" name="楕円 548">
          <a:extLst>
            <a:ext uri="{FF2B5EF4-FFF2-40B4-BE49-F238E27FC236}">
              <a16:creationId xmlns:a16="http://schemas.microsoft.com/office/drawing/2014/main" xmlns="" id="{00000000-0008-0000-0600-000025020000}"/>
            </a:ext>
          </a:extLst>
        </xdr:cNvPr>
        <xdr:cNvSpPr/>
      </xdr:nvSpPr>
      <xdr:spPr>
        <a:xfrm>
          <a:off x="127635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99966</xdr:rowOff>
    </xdr:from>
    <xdr:ext cx="469744"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579428" y="592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xmlns=""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xmlns=""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xmlns=""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xmlns=""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xmlns=""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xmlns=""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123306</xdr:rowOff>
    </xdr:from>
    <xdr:to>
      <xdr:col>85</xdr:col>
      <xdr:colOff>126364</xdr:colOff>
      <xdr:row>78</xdr:row>
      <xdr:rowOff>111288</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6317595" y="12296256"/>
          <a:ext cx="1269" cy="118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115115</xdr:rowOff>
    </xdr:from>
    <xdr:ext cx="534377" cy="259045"/>
    <xdr:sp macro="" textlink="">
      <xdr:nvSpPr>
        <xdr:cNvPr id="627" name="公債費最小値テキスト">
          <a:extLst>
            <a:ext uri="{FF2B5EF4-FFF2-40B4-BE49-F238E27FC236}">
              <a16:creationId xmlns:a16="http://schemas.microsoft.com/office/drawing/2014/main" xmlns="" id="{00000000-0008-0000-0600-000073020000}"/>
            </a:ext>
          </a:extLst>
        </xdr:cNvPr>
        <xdr:cNvSpPr txBox="1"/>
      </xdr:nvSpPr>
      <xdr:spPr>
        <a:xfrm>
          <a:off x="16370300" y="1348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111288</xdr:rowOff>
    </xdr:from>
    <xdr:to>
      <xdr:col>86</xdr:col>
      <xdr:colOff>25400</xdr:colOff>
      <xdr:row>78</xdr:row>
      <xdr:rowOff>111288</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348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69983</xdr:rowOff>
    </xdr:from>
    <xdr:ext cx="534377" cy="259045"/>
    <xdr:sp macro="" textlink="">
      <xdr:nvSpPr>
        <xdr:cNvPr id="629" name="公債費最大値テキスト">
          <a:extLst>
            <a:ext uri="{FF2B5EF4-FFF2-40B4-BE49-F238E27FC236}">
              <a16:creationId xmlns:a16="http://schemas.microsoft.com/office/drawing/2014/main" xmlns="" id="{00000000-0008-0000-0600-000075020000}"/>
            </a:ext>
          </a:extLst>
        </xdr:cNvPr>
        <xdr:cNvSpPr txBox="1"/>
      </xdr:nvSpPr>
      <xdr:spPr>
        <a:xfrm>
          <a:off x="16370300" y="1207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123306</xdr:rowOff>
    </xdr:from>
    <xdr:to>
      <xdr:col>86</xdr:col>
      <xdr:colOff>25400</xdr:colOff>
      <xdr:row>71</xdr:row>
      <xdr:rowOff>123306</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6230600" y="1229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67887</xdr:rowOff>
    </xdr:from>
    <xdr:to>
      <xdr:col>85</xdr:col>
      <xdr:colOff>127000</xdr:colOff>
      <xdr:row>72</xdr:row>
      <xdr:rowOff>153743</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5481300" y="12240837"/>
          <a:ext cx="838200" cy="25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105830</xdr:rowOff>
    </xdr:from>
    <xdr:ext cx="534377" cy="259045"/>
    <xdr:sp macro="" textlink="">
      <xdr:nvSpPr>
        <xdr:cNvPr id="632" name="公債費平均値テキスト">
          <a:extLst>
            <a:ext uri="{FF2B5EF4-FFF2-40B4-BE49-F238E27FC236}">
              <a16:creationId xmlns:a16="http://schemas.microsoft.com/office/drawing/2014/main" xmlns="" id="{00000000-0008-0000-0600-000078020000}"/>
            </a:ext>
          </a:extLst>
        </xdr:cNvPr>
        <xdr:cNvSpPr txBox="1"/>
      </xdr:nvSpPr>
      <xdr:spPr>
        <a:xfrm>
          <a:off x="16370300" y="12793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127403</xdr:rowOff>
    </xdr:from>
    <xdr:to>
      <xdr:col>85</xdr:col>
      <xdr:colOff>177800</xdr:colOff>
      <xdr:row>75</xdr:row>
      <xdr:rowOff>57553</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6268700" y="1281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67887</xdr:rowOff>
    </xdr:from>
    <xdr:to>
      <xdr:col>81</xdr:col>
      <xdr:colOff>50800</xdr:colOff>
      <xdr:row>71</xdr:row>
      <xdr:rowOff>96429</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4592300" y="12240837"/>
          <a:ext cx="889000" cy="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9739</xdr:rowOff>
    </xdr:from>
    <xdr:to>
      <xdr:col>81</xdr:col>
      <xdr:colOff>101600</xdr:colOff>
      <xdr:row>74</xdr:row>
      <xdr:rowOff>111339</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5430500" y="126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102466</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14111" y="1278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37744</xdr:rowOff>
    </xdr:from>
    <xdr:to>
      <xdr:col>76</xdr:col>
      <xdr:colOff>114300</xdr:colOff>
      <xdr:row>71</xdr:row>
      <xdr:rowOff>96429</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3703300" y="12210694"/>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49973</xdr:rowOff>
    </xdr:from>
    <xdr:to>
      <xdr:col>76</xdr:col>
      <xdr:colOff>165100</xdr:colOff>
      <xdr:row>74</xdr:row>
      <xdr:rowOff>151573</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4541500" y="127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142700</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325111" y="128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37744</xdr:rowOff>
    </xdr:from>
    <xdr:to>
      <xdr:col>71</xdr:col>
      <xdr:colOff>177800</xdr:colOff>
      <xdr:row>72</xdr:row>
      <xdr:rowOff>27327</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flipV="1">
          <a:off x="12814300" y="12210694"/>
          <a:ext cx="889000" cy="16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23912</xdr:rowOff>
    </xdr:from>
    <xdr:to>
      <xdr:col>72</xdr:col>
      <xdr:colOff>38100</xdr:colOff>
      <xdr:row>74</xdr:row>
      <xdr:rowOff>125512</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3652500" y="1271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116639</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36111" y="1280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62937</xdr:rowOff>
    </xdr:from>
    <xdr:to>
      <xdr:col>67</xdr:col>
      <xdr:colOff>101600</xdr:colOff>
      <xdr:row>74</xdr:row>
      <xdr:rowOff>164537</xdr:rowOff>
    </xdr:to>
    <xdr:sp macro="" textlink="">
      <xdr:nvSpPr>
        <xdr:cNvPr id="643" name="フローチャート: 判断 642">
          <a:extLst>
            <a:ext uri="{FF2B5EF4-FFF2-40B4-BE49-F238E27FC236}">
              <a16:creationId xmlns:a16="http://schemas.microsoft.com/office/drawing/2014/main" xmlns="" id="{00000000-0008-0000-0600-000083020000}"/>
            </a:ext>
          </a:extLst>
        </xdr:cNvPr>
        <xdr:cNvSpPr/>
      </xdr:nvSpPr>
      <xdr:spPr>
        <a:xfrm>
          <a:off x="127635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155664</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47111" y="1284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102943</xdr:rowOff>
    </xdr:from>
    <xdr:to>
      <xdr:col>85</xdr:col>
      <xdr:colOff>177800</xdr:colOff>
      <xdr:row>73</xdr:row>
      <xdr:rowOff>33093</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6268700" y="1244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125820</xdr:rowOff>
    </xdr:from>
    <xdr:ext cx="534377" cy="259045"/>
    <xdr:sp macro="" textlink="">
      <xdr:nvSpPr>
        <xdr:cNvPr id="651" name="公債費該当値テキスト">
          <a:extLst>
            <a:ext uri="{FF2B5EF4-FFF2-40B4-BE49-F238E27FC236}">
              <a16:creationId xmlns:a16="http://schemas.microsoft.com/office/drawing/2014/main" xmlns="" id="{00000000-0008-0000-0600-00008B020000}"/>
            </a:ext>
          </a:extLst>
        </xdr:cNvPr>
        <xdr:cNvSpPr txBox="1"/>
      </xdr:nvSpPr>
      <xdr:spPr>
        <a:xfrm>
          <a:off x="16370300" y="122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17087</xdr:rowOff>
    </xdr:from>
    <xdr:to>
      <xdr:col>81</xdr:col>
      <xdr:colOff>101600</xdr:colOff>
      <xdr:row>71</xdr:row>
      <xdr:rowOff>118687</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5430500" y="121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135214</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5214111" y="119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45629</xdr:rowOff>
    </xdr:from>
    <xdr:to>
      <xdr:col>76</xdr:col>
      <xdr:colOff>165100</xdr:colOff>
      <xdr:row>71</xdr:row>
      <xdr:rowOff>147229</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4541500" y="1221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163756</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4325111" y="119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158394</xdr:rowOff>
    </xdr:from>
    <xdr:to>
      <xdr:col>72</xdr:col>
      <xdr:colOff>38100</xdr:colOff>
      <xdr:row>71</xdr:row>
      <xdr:rowOff>88544</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3652500" y="121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105071</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3436111" y="1193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147977</xdr:rowOff>
    </xdr:from>
    <xdr:to>
      <xdr:col>67</xdr:col>
      <xdr:colOff>101600</xdr:colOff>
      <xdr:row>72</xdr:row>
      <xdr:rowOff>78127</xdr:rowOff>
    </xdr:to>
    <xdr:sp macro="" textlink="">
      <xdr:nvSpPr>
        <xdr:cNvPr id="658" name="楕円 657">
          <a:extLst>
            <a:ext uri="{FF2B5EF4-FFF2-40B4-BE49-F238E27FC236}">
              <a16:creationId xmlns:a16="http://schemas.microsoft.com/office/drawing/2014/main" xmlns="" id="{00000000-0008-0000-0600-000092020000}"/>
            </a:ext>
          </a:extLst>
        </xdr:cNvPr>
        <xdr:cNvSpPr/>
      </xdr:nvSpPr>
      <xdr:spPr>
        <a:xfrm>
          <a:off x="12763500" y="123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94654</xdr:rowOff>
    </xdr:from>
    <xdr:ext cx="534377"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547111" y="1209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xmlns=""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130507</xdr:rowOff>
    </xdr:from>
    <xdr:to>
      <xdr:col>85</xdr:col>
      <xdr:colOff>126364</xdr:colOff>
      <xdr:row>99</xdr:row>
      <xdr:rowOff>21758</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6317595" y="15389557"/>
          <a:ext cx="1269" cy="1605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25585</xdr:rowOff>
    </xdr:from>
    <xdr:ext cx="469744" cy="259045"/>
    <xdr:sp macro="" textlink="">
      <xdr:nvSpPr>
        <xdr:cNvPr id="686" name="積立金最小値テキスト">
          <a:extLst>
            <a:ext uri="{FF2B5EF4-FFF2-40B4-BE49-F238E27FC236}">
              <a16:creationId xmlns:a16="http://schemas.microsoft.com/office/drawing/2014/main" xmlns="" id="{00000000-0008-0000-0600-0000AE020000}"/>
            </a:ext>
          </a:extLst>
        </xdr:cNvPr>
        <xdr:cNvSpPr txBox="1"/>
      </xdr:nvSpPr>
      <xdr:spPr>
        <a:xfrm>
          <a:off x="16370300" y="1699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21758</xdr:rowOff>
    </xdr:from>
    <xdr:to>
      <xdr:col>86</xdr:col>
      <xdr:colOff>25400</xdr:colOff>
      <xdr:row>99</xdr:row>
      <xdr:rowOff>21758</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6230600" y="1699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77184</xdr:rowOff>
    </xdr:from>
    <xdr:ext cx="599010" cy="259045"/>
    <xdr:sp macro="" textlink="">
      <xdr:nvSpPr>
        <xdr:cNvPr id="688" name="積立金最大値テキスト">
          <a:extLst>
            <a:ext uri="{FF2B5EF4-FFF2-40B4-BE49-F238E27FC236}">
              <a16:creationId xmlns:a16="http://schemas.microsoft.com/office/drawing/2014/main" xmlns="" id="{00000000-0008-0000-0600-0000B0020000}"/>
            </a:ext>
          </a:extLst>
        </xdr:cNvPr>
        <xdr:cNvSpPr txBox="1"/>
      </xdr:nvSpPr>
      <xdr:spPr>
        <a:xfrm>
          <a:off x="16370300" y="1516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130507</xdr:rowOff>
    </xdr:from>
    <xdr:to>
      <xdr:col>86</xdr:col>
      <xdr:colOff>25400</xdr:colOff>
      <xdr:row>89</xdr:row>
      <xdr:rowOff>130507</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6230600" y="153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130507</xdr:rowOff>
    </xdr:from>
    <xdr:to>
      <xdr:col>85</xdr:col>
      <xdr:colOff>127000</xdr:colOff>
      <xdr:row>91</xdr:row>
      <xdr:rowOff>27262</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5481300" y="15389557"/>
          <a:ext cx="838200" cy="23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142732</xdr:rowOff>
    </xdr:from>
    <xdr:ext cx="534377" cy="259045"/>
    <xdr:sp macro="" textlink="">
      <xdr:nvSpPr>
        <xdr:cNvPr id="691" name="積立金平均値テキスト">
          <a:extLst>
            <a:ext uri="{FF2B5EF4-FFF2-40B4-BE49-F238E27FC236}">
              <a16:creationId xmlns:a16="http://schemas.microsoft.com/office/drawing/2014/main" xmlns="" id="{00000000-0008-0000-0600-0000B3020000}"/>
            </a:ext>
          </a:extLst>
        </xdr:cNvPr>
        <xdr:cNvSpPr txBox="1"/>
      </xdr:nvSpPr>
      <xdr:spPr>
        <a:xfrm>
          <a:off x="16370300" y="1660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164305</xdr:rowOff>
    </xdr:from>
    <xdr:to>
      <xdr:col>85</xdr:col>
      <xdr:colOff>177800</xdr:colOff>
      <xdr:row>97</xdr:row>
      <xdr:rowOff>94455</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6268700" y="1662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27262</xdr:rowOff>
    </xdr:from>
    <xdr:to>
      <xdr:col>81</xdr:col>
      <xdr:colOff>50800</xdr:colOff>
      <xdr:row>93</xdr:row>
      <xdr:rowOff>40847</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4592300" y="15629212"/>
          <a:ext cx="889000" cy="35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164289</xdr:rowOff>
    </xdr:from>
    <xdr:to>
      <xdr:col>81</xdr:col>
      <xdr:colOff>101600</xdr:colOff>
      <xdr:row>97</xdr:row>
      <xdr:rowOff>94439</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5430500" y="1662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85566</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14111" y="1671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40847</xdr:rowOff>
    </xdr:from>
    <xdr:to>
      <xdr:col>76</xdr:col>
      <xdr:colOff>114300</xdr:colOff>
      <xdr:row>93</xdr:row>
      <xdr:rowOff>65601</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flipV="1">
          <a:off x="13703300" y="15985697"/>
          <a:ext cx="8890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74302</xdr:rowOff>
    </xdr:from>
    <xdr:to>
      <xdr:col>76</xdr:col>
      <xdr:colOff>165100</xdr:colOff>
      <xdr:row>98</xdr:row>
      <xdr:rowOff>4452</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4541500" y="167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167029</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325111" y="167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65601</xdr:rowOff>
    </xdr:from>
    <xdr:to>
      <xdr:col>71</xdr:col>
      <xdr:colOff>177800</xdr:colOff>
      <xdr:row>94</xdr:row>
      <xdr:rowOff>31703</xdr:rowOff>
    </xdr:to>
    <xdr:cxnSp macro="">
      <xdr:nvCxnSpPr>
        <xdr:cNvPr id="699" name="直線コネクタ 698">
          <a:extLst>
            <a:ext uri="{FF2B5EF4-FFF2-40B4-BE49-F238E27FC236}">
              <a16:creationId xmlns:a16="http://schemas.microsoft.com/office/drawing/2014/main" xmlns="" id="{00000000-0008-0000-0600-0000BB020000}"/>
            </a:ext>
          </a:extLst>
        </xdr:cNvPr>
        <xdr:cNvCxnSpPr/>
      </xdr:nvCxnSpPr>
      <xdr:spPr>
        <a:xfrm flipV="1">
          <a:off x="12814300" y="16010451"/>
          <a:ext cx="889000" cy="13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115303</xdr:rowOff>
    </xdr:from>
    <xdr:to>
      <xdr:col>72</xdr:col>
      <xdr:colOff>38100</xdr:colOff>
      <xdr:row>98</xdr:row>
      <xdr:rowOff>45453</xdr:rowOff>
    </xdr:to>
    <xdr:sp macro="" textlink="">
      <xdr:nvSpPr>
        <xdr:cNvPr id="700" name="フローチャート: 判断 699">
          <a:extLst>
            <a:ext uri="{FF2B5EF4-FFF2-40B4-BE49-F238E27FC236}">
              <a16:creationId xmlns:a16="http://schemas.microsoft.com/office/drawing/2014/main" xmlns="" id="{00000000-0008-0000-0600-0000BC020000}"/>
            </a:ext>
          </a:extLst>
        </xdr:cNvPr>
        <xdr:cNvSpPr/>
      </xdr:nvSpPr>
      <xdr:spPr>
        <a:xfrm>
          <a:off x="13652500" y="167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36580</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36111" y="168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78319</xdr:rowOff>
    </xdr:from>
    <xdr:to>
      <xdr:col>67</xdr:col>
      <xdr:colOff>101600</xdr:colOff>
      <xdr:row>98</xdr:row>
      <xdr:rowOff>8469</xdr:rowOff>
    </xdr:to>
    <xdr:sp macro="" textlink="">
      <xdr:nvSpPr>
        <xdr:cNvPr id="702" name="フローチャート: 判断 701">
          <a:extLst>
            <a:ext uri="{FF2B5EF4-FFF2-40B4-BE49-F238E27FC236}">
              <a16:creationId xmlns:a16="http://schemas.microsoft.com/office/drawing/2014/main" xmlns="" id="{00000000-0008-0000-0600-0000BE020000}"/>
            </a:ext>
          </a:extLst>
        </xdr:cNvPr>
        <xdr:cNvSpPr/>
      </xdr:nvSpPr>
      <xdr:spPr>
        <a:xfrm>
          <a:off x="12763500" y="1670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171046</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47111" y="168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79707</xdr:rowOff>
    </xdr:from>
    <xdr:to>
      <xdr:col>85</xdr:col>
      <xdr:colOff>177800</xdr:colOff>
      <xdr:row>90</xdr:row>
      <xdr:rowOff>9857</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6268700" y="153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32734</xdr:rowOff>
    </xdr:from>
    <xdr:ext cx="599010" cy="259045"/>
    <xdr:sp macro="" textlink="">
      <xdr:nvSpPr>
        <xdr:cNvPr id="710" name="積立金該当値テキスト">
          <a:extLst>
            <a:ext uri="{FF2B5EF4-FFF2-40B4-BE49-F238E27FC236}">
              <a16:creationId xmlns:a16="http://schemas.microsoft.com/office/drawing/2014/main" xmlns="" id="{00000000-0008-0000-0600-0000C6020000}"/>
            </a:ext>
          </a:extLst>
        </xdr:cNvPr>
        <xdr:cNvSpPr txBox="1"/>
      </xdr:nvSpPr>
      <xdr:spPr>
        <a:xfrm>
          <a:off x="16370300" y="1529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147912</xdr:rowOff>
    </xdr:from>
    <xdr:to>
      <xdr:col>81</xdr:col>
      <xdr:colOff>101600</xdr:colOff>
      <xdr:row>91</xdr:row>
      <xdr:rowOff>78062</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5430500" y="155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94589</xdr:rowOff>
    </xdr:from>
    <xdr:ext cx="534377"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5214111" y="153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161497</xdr:rowOff>
    </xdr:from>
    <xdr:to>
      <xdr:col>76</xdr:col>
      <xdr:colOff>165100</xdr:colOff>
      <xdr:row>93</xdr:row>
      <xdr:rowOff>91647</xdr:rowOff>
    </xdr:to>
    <xdr:sp macro="" textlink="">
      <xdr:nvSpPr>
        <xdr:cNvPr id="713" name="楕円 712">
          <a:extLst>
            <a:ext uri="{FF2B5EF4-FFF2-40B4-BE49-F238E27FC236}">
              <a16:creationId xmlns:a16="http://schemas.microsoft.com/office/drawing/2014/main" xmlns="" id="{00000000-0008-0000-0600-0000C9020000}"/>
            </a:ext>
          </a:extLst>
        </xdr:cNvPr>
        <xdr:cNvSpPr/>
      </xdr:nvSpPr>
      <xdr:spPr>
        <a:xfrm>
          <a:off x="14541500" y="159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108174</xdr:rowOff>
    </xdr:from>
    <xdr:ext cx="534377"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4325111" y="157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14801</xdr:rowOff>
    </xdr:from>
    <xdr:to>
      <xdr:col>72</xdr:col>
      <xdr:colOff>38100</xdr:colOff>
      <xdr:row>93</xdr:row>
      <xdr:rowOff>116401</xdr:rowOff>
    </xdr:to>
    <xdr:sp macro="" textlink="">
      <xdr:nvSpPr>
        <xdr:cNvPr id="715" name="楕円 714">
          <a:extLst>
            <a:ext uri="{FF2B5EF4-FFF2-40B4-BE49-F238E27FC236}">
              <a16:creationId xmlns:a16="http://schemas.microsoft.com/office/drawing/2014/main" xmlns="" id="{00000000-0008-0000-0600-0000CB020000}"/>
            </a:ext>
          </a:extLst>
        </xdr:cNvPr>
        <xdr:cNvSpPr/>
      </xdr:nvSpPr>
      <xdr:spPr>
        <a:xfrm>
          <a:off x="13652500" y="1595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132928</xdr:rowOff>
    </xdr:from>
    <xdr:ext cx="534377"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3436111" y="1573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152353</xdr:rowOff>
    </xdr:from>
    <xdr:to>
      <xdr:col>67</xdr:col>
      <xdr:colOff>101600</xdr:colOff>
      <xdr:row>94</xdr:row>
      <xdr:rowOff>82503</xdr:rowOff>
    </xdr:to>
    <xdr:sp macro="" textlink="">
      <xdr:nvSpPr>
        <xdr:cNvPr id="717" name="楕円 716">
          <a:extLst>
            <a:ext uri="{FF2B5EF4-FFF2-40B4-BE49-F238E27FC236}">
              <a16:creationId xmlns:a16="http://schemas.microsoft.com/office/drawing/2014/main" xmlns="" id="{00000000-0008-0000-0600-0000CD020000}"/>
            </a:ext>
          </a:extLst>
        </xdr:cNvPr>
        <xdr:cNvSpPr/>
      </xdr:nvSpPr>
      <xdr:spPr>
        <a:xfrm>
          <a:off x="12763500" y="1609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99030</xdr:rowOff>
    </xdr:from>
    <xdr:ext cx="534377"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2547111" y="1587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xmlns=""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168438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2159595" y="5311938"/>
          <a:ext cx="1269" cy="147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xmlns=""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115115</xdr:rowOff>
    </xdr:from>
    <xdr:ext cx="469744" cy="259045"/>
    <xdr:sp macro="" textlink="">
      <xdr:nvSpPr>
        <xdr:cNvPr id="747" name="投資及び出資金最大値テキスト">
          <a:extLst>
            <a:ext uri="{FF2B5EF4-FFF2-40B4-BE49-F238E27FC236}">
              <a16:creationId xmlns:a16="http://schemas.microsoft.com/office/drawing/2014/main" xmlns="" id="{00000000-0008-0000-0600-0000EB020000}"/>
            </a:ext>
          </a:extLst>
        </xdr:cNvPr>
        <xdr:cNvSpPr txBox="1"/>
      </xdr:nvSpPr>
      <xdr:spPr>
        <a:xfrm>
          <a:off x="22212300" y="508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168438</xdr:rowOff>
    </xdr:from>
    <xdr:to>
      <xdr:col>116</xdr:col>
      <xdr:colOff>152400</xdr:colOff>
      <xdr:row>30</xdr:row>
      <xdr:rowOff>168438</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22072600" y="531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23114</xdr:rowOff>
    </xdr:from>
    <xdr:to>
      <xdr:col>116</xdr:col>
      <xdr:colOff>63500</xdr:colOff>
      <xdr:row>35</xdr:row>
      <xdr:rowOff>95613</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21323300" y="5680964"/>
          <a:ext cx="838200" cy="41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66347</xdr:rowOff>
    </xdr:from>
    <xdr:ext cx="469744" cy="259045"/>
    <xdr:sp macro="" textlink="">
      <xdr:nvSpPr>
        <xdr:cNvPr id="750" name="投資及び出資金平均値テキスト">
          <a:extLst>
            <a:ext uri="{FF2B5EF4-FFF2-40B4-BE49-F238E27FC236}">
              <a16:creationId xmlns:a16="http://schemas.microsoft.com/office/drawing/2014/main" xmlns="" id="{00000000-0008-0000-0600-0000EE020000}"/>
            </a:ext>
          </a:extLst>
        </xdr:cNvPr>
        <xdr:cNvSpPr txBox="1"/>
      </xdr:nvSpPr>
      <xdr:spPr>
        <a:xfrm>
          <a:off x="22212300" y="6238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87920</xdr:rowOff>
    </xdr:from>
    <xdr:to>
      <xdr:col>116</xdr:col>
      <xdr:colOff>114300</xdr:colOff>
      <xdr:row>37</xdr:row>
      <xdr:rowOff>18070</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2110700" y="626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23114</xdr:rowOff>
    </xdr:from>
    <xdr:to>
      <xdr:col>111</xdr:col>
      <xdr:colOff>177800</xdr:colOff>
      <xdr:row>34</xdr:row>
      <xdr:rowOff>9072</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flipV="1">
          <a:off x="20434300" y="5680964"/>
          <a:ext cx="889000" cy="15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14768</xdr:rowOff>
    </xdr:from>
    <xdr:to>
      <xdr:col>112</xdr:col>
      <xdr:colOff>38100</xdr:colOff>
      <xdr:row>36</xdr:row>
      <xdr:rowOff>116368</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21272500" y="61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107495</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088428" y="62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9072</xdr:rowOff>
    </xdr:from>
    <xdr:to>
      <xdr:col>107</xdr:col>
      <xdr:colOff>50800</xdr:colOff>
      <xdr:row>36</xdr:row>
      <xdr:rowOff>63609</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flipV="1">
          <a:off x="19545300" y="5838372"/>
          <a:ext cx="889000" cy="39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20320</xdr:rowOff>
    </xdr:from>
    <xdr:to>
      <xdr:col>107</xdr:col>
      <xdr:colOff>101600</xdr:colOff>
      <xdr:row>36</xdr:row>
      <xdr:rowOff>121920</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20383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113047</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199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63609</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xmlns="" id="{00000000-0008-0000-0600-0000F6020000}"/>
            </a:ext>
          </a:extLst>
        </xdr:cNvPr>
        <xdr:cNvCxnSpPr/>
      </xdr:nvCxnSpPr>
      <xdr:spPr>
        <a:xfrm flipV="1">
          <a:off x="18656300" y="6235809"/>
          <a:ext cx="889000" cy="54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49058</xdr:rowOff>
    </xdr:from>
    <xdr:to>
      <xdr:col>102</xdr:col>
      <xdr:colOff>165100</xdr:colOff>
      <xdr:row>36</xdr:row>
      <xdr:rowOff>150658</xdr:rowOff>
    </xdr:to>
    <xdr:sp macro="" textlink="">
      <xdr:nvSpPr>
        <xdr:cNvPr id="759" name="フローチャート: 判断 758">
          <a:extLst>
            <a:ext uri="{FF2B5EF4-FFF2-40B4-BE49-F238E27FC236}">
              <a16:creationId xmlns:a16="http://schemas.microsoft.com/office/drawing/2014/main" xmlns="" id="{00000000-0008-0000-0600-0000F7020000}"/>
            </a:ext>
          </a:extLst>
        </xdr:cNvPr>
        <xdr:cNvSpPr/>
      </xdr:nvSpPr>
      <xdr:spPr>
        <a:xfrm>
          <a:off x="19494500" y="622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141785</xdr:rowOff>
    </xdr:from>
    <xdr:ext cx="469744"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310428" y="631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140825</xdr:rowOff>
    </xdr:from>
    <xdr:to>
      <xdr:col>98</xdr:col>
      <xdr:colOff>38100</xdr:colOff>
      <xdr:row>37</xdr:row>
      <xdr:rowOff>70975</xdr:rowOff>
    </xdr:to>
    <xdr:sp macro="" textlink="">
      <xdr:nvSpPr>
        <xdr:cNvPr id="761" name="フローチャート: 判断 760">
          <a:extLst>
            <a:ext uri="{FF2B5EF4-FFF2-40B4-BE49-F238E27FC236}">
              <a16:creationId xmlns:a16="http://schemas.microsoft.com/office/drawing/2014/main" xmlns="" id="{00000000-0008-0000-0600-0000F9020000}"/>
            </a:ext>
          </a:extLst>
        </xdr:cNvPr>
        <xdr:cNvSpPr/>
      </xdr:nvSpPr>
      <xdr:spPr>
        <a:xfrm>
          <a:off x="18605500" y="63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87502</xdr:rowOff>
    </xdr:from>
    <xdr:ext cx="469744"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21428" y="608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44813</xdr:rowOff>
    </xdr:from>
    <xdr:to>
      <xdr:col>116</xdr:col>
      <xdr:colOff>114300</xdr:colOff>
      <xdr:row>35</xdr:row>
      <xdr:rowOff>146413</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22110700" y="60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67690</xdr:rowOff>
    </xdr:from>
    <xdr:ext cx="469744" cy="259045"/>
    <xdr:sp macro="" textlink="">
      <xdr:nvSpPr>
        <xdr:cNvPr id="769" name="投資及び出資金該当値テキスト">
          <a:extLst>
            <a:ext uri="{FF2B5EF4-FFF2-40B4-BE49-F238E27FC236}">
              <a16:creationId xmlns:a16="http://schemas.microsoft.com/office/drawing/2014/main" xmlns="" id="{00000000-0008-0000-0600-000001030000}"/>
            </a:ext>
          </a:extLst>
        </xdr:cNvPr>
        <xdr:cNvSpPr txBox="1"/>
      </xdr:nvSpPr>
      <xdr:spPr>
        <a:xfrm>
          <a:off x="22212300" y="589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143764</xdr:rowOff>
    </xdr:from>
    <xdr:to>
      <xdr:col>112</xdr:col>
      <xdr:colOff>38100</xdr:colOff>
      <xdr:row>33</xdr:row>
      <xdr:rowOff>73914</xdr:rowOff>
    </xdr:to>
    <xdr:sp macro="" textlink="">
      <xdr:nvSpPr>
        <xdr:cNvPr id="770" name="楕円 769">
          <a:extLst>
            <a:ext uri="{FF2B5EF4-FFF2-40B4-BE49-F238E27FC236}">
              <a16:creationId xmlns:a16="http://schemas.microsoft.com/office/drawing/2014/main" xmlns="" id="{00000000-0008-0000-0600-000002030000}"/>
            </a:ext>
          </a:extLst>
        </xdr:cNvPr>
        <xdr:cNvSpPr/>
      </xdr:nvSpPr>
      <xdr:spPr>
        <a:xfrm>
          <a:off x="212725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90441</xdr:rowOff>
    </xdr:from>
    <xdr:ext cx="469744"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21088428"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129722</xdr:rowOff>
    </xdr:from>
    <xdr:to>
      <xdr:col>107</xdr:col>
      <xdr:colOff>101600</xdr:colOff>
      <xdr:row>34</xdr:row>
      <xdr:rowOff>59872</xdr:rowOff>
    </xdr:to>
    <xdr:sp macro="" textlink="">
      <xdr:nvSpPr>
        <xdr:cNvPr id="772" name="楕円 771">
          <a:extLst>
            <a:ext uri="{FF2B5EF4-FFF2-40B4-BE49-F238E27FC236}">
              <a16:creationId xmlns:a16="http://schemas.microsoft.com/office/drawing/2014/main" xmlns="" id="{00000000-0008-0000-0600-000004030000}"/>
            </a:ext>
          </a:extLst>
        </xdr:cNvPr>
        <xdr:cNvSpPr/>
      </xdr:nvSpPr>
      <xdr:spPr>
        <a:xfrm>
          <a:off x="20383500" y="5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76399</xdr:rowOff>
    </xdr:from>
    <xdr:ext cx="469744"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20199428"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12809</xdr:rowOff>
    </xdr:from>
    <xdr:to>
      <xdr:col>102</xdr:col>
      <xdr:colOff>165100</xdr:colOff>
      <xdr:row>36</xdr:row>
      <xdr:rowOff>114409</xdr:rowOff>
    </xdr:to>
    <xdr:sp macro="" textlink="">
      <xdr:nvSpPr>
        <xdr:cNvPr id="774" name="楕円 773">
          <a:extLst>
            <a:ext uri="{FF2B5EF4-FFF2-40B4-BE49-F238E27FC236}">
              <a16:creationId xmlns:a16="http://schemas.microsoft.com/office/drawing/2014/main" xmlns="" id="{00000000-0008-0000-0600-000006030000}"/>
            </a:ext>
          </a:extLst>
        </xdr:cNvPr>
        <xdr:cNvSpPr/>
      </xdr:nvSpPr>
      <xdr:spPr>
        <a:xfrm>
          <a:off x="19494500" y="61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130936</xdr:rowOff>
    </xdr:from>
    <xdr:ext cx="469744"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9310428" y="596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xmlns="" id="{00000000-0008-0000-06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xmlns=""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162005</xdr:rowOff>
    </xdr:from>
    <xdr:to>
      <xdr:col>116</xdr:col>
      <xdr:colOff>62864</xdr:colOff>
      <xdr:row>59</xdr:row>
      <xdr:rowOff>97376</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flipV="1">
          <a:off x="22159595" y="8734505"/>
          <a:ext cx="1269" cy="1478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101203</xdr:rowOff>
    </xdr:from>
    <xdr:ext cx="313932" cy="259045"/>
    <xdr:sp macro="" textlink="">
      <xdr:nvSpPr>
        <xdr:cNvPr id="804" name="貸付金最小値テキスト">
          <a:extLst>
            <a:ext uri="{FF2B5EF4-FFF2-40B4-BE49-F238E27FC236}">
              <a16:creationId xmlns:a16="http://schemas.microsoft.com/office/drawing/2014/main" xmlns="" id="{00000000-0008-0000-0600-000024030000}"/>
            </a:ext>
          </a:extLst>
        </xdr:cNvPr>
        <xdr:cNvSpPr txBox="1"/>
      </xdr:nvSpPr>
      <xdr:spPr>
        <a:xfrm>
          <a:off x="22212300" y="10216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97376</xdr:rowOff>
    </xdr:from>
    <xdr:to>
      <xdr:col>116</xdr:col>
      <xdr:colOff>152400</xdr:colOff>
      <xdr:row>59</xdr:row>
      <xdr:rowOff>97376</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22072600" y="1021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108682</xdr:rowOff>
    </xdr:from>
    <xdr:ext cx="534377" cy="259045"/>
    <xdr:sp macro="" textlink="">
      <xdr:nvSpPr>
        <xdr:cNvPr id="806" name="貸付金最大値テキスト">
          <a:extLst>
            <a:ext uri="{FF2B5EF4-FFF2-40B4-BE49-F238E27FC236}">
              <a16:creationId xmlns:a16="http://schemas.microsoft.com/office/drawing/2014/main" xmlns="" id="{00000000-0008-0000-0600-000026030000}"/>
            </a:ext>
          </a:extLst>
        </xdr:cNvPr>
        <xdr:cNvSpPr txBox="1"/>
      </xdr:nvSpPr>
      <xdr:spPr>
        <a:xfrm>
          <a:off x="22212300" y="85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162005</xdr:rowOff>
    </xdr:from>
    <xdr:to>
      <xdr:col>116</xdr:col>
      <xdr:colOff>152400</xdr:colOff>
      <xdr:row>50</xdr:row>
      <xdr:rowOff>162005</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22072600" y="87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94045</xdr:rowOff>
    </xdr:from>
    <xdr:to>
      <xdr:col>116</xdr:col>
      <xdr:colOff>63500</xdr:colOff>
      <xdr:row>57</xdr:row>
      <xdr:rowOff>96396</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flipV="1">
          <a:off x="21323300" y="9866695"/>
          <a:ext cx="8382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45646</xdr:rowOff>
    </xdr:from>
    <xdr:ext cx="534377" cy="259045"/>
    <xdr:sp macro="" textlink="">
      <xdr:nvSpPr>
        <xdr:cNvPr id="809" name="貸付金平均値テキスト">
          <a:extLst>
            <a:ext uri="{FF2B5EF4-FFF2-40B4-BE49-F238E27FC236}">
              <a16:creationId xmlns:a16="http://schemas.microsoft.com/office/drawing/2014/main" xmlns="" id="{00000000-0008-0000-0600-000029030000}"/>
            </a:ext>
          </a:extLst>
        </xdr:cNvPr>
        <xdr:cNvSpPr txBox="1"/>
      </xdr:nvSpPr>
      <xdr:spPr>
        <a:xfrm>
          <a:off x="22212300" y="964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22769</xdr:rowOff>
    </xdr:from>
    <xdr:to>
      <xdr:col>116</xdr:col>
      <xdr:colOff>114300</xdr:colOff>
      <xdr:row>57</xdr:row>
      <xdr:rowOff>124369</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22110700" y="979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88853</xdr:rowOff>
    </xdr:from>
    <xdr:to>
      <xdr:col>111</xdr:col>
      <xdr:colOff>177800</xdr:colOff>
      <xdr:row>57</xdr:row>
      <xdr:rowOff>96396</xdr:rowOff>
    </xdr:to>
    <xdr:cxnSp macro="">
      <xdr:nvCxnSpPr>
        <xdr:cNvPr id="811" name="直線コネクタ 810">
          <a:extLst>
            <a:ext uri="{FF2B5EF4-FFF2-40B4-BE49-F238E27FC236}">
              <a16:creationId xmlns:a16="http://schemas.microsoft.com/office/drawing/2014/main" xmlns="" id="{00000000-0008-0000-0600-00002B030000}"/>
            </a:ext>
          </a:extLst>
        </xdr:cNvPr>
        <xdr:cNvCxnSpPr/>
      </xdr:nvCxnSpPr>
      <xdr:spPr>
        <a:xfrm>
          <a:off x="20434300" y="9861503"/>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19993</xdr:rowOff>
    </xdr:from>
    <xdr:to>
      <xdr:col>112</xdr:col>
      <xdr:colOff>38100</xdr:colOff>
      <xdr:row>57</xdr:row>
      <xdr:rowOff>121593</xdr:rowOff>
    </xdr:to>
    <xdr:sp macro="" textlink="">
      <xdr:nvSpPr>
        <xdr:cNvPr id="812" name="フローチャート: 判断 811">
          <a:extLst>
            <a:ext uri="{FF2B5EF4-FFF2-40B4-BE49-F238E27FC236}">
              <a16:creationId xmlns:a16="http://schemas.microsoft.com/office/drawing/2014/main" xmlns="" id="{00000000-0008-0000-0600-00002C030000}"/>
            </a:ext>
          </a:extLst>
        </xdr:cNvPr>
        <xdr:cNvSpPr/>
      </xdr:nvSpPr>
      <xdr:spPr>
        <a:xfrm>
          <a:off x="21272500" y="97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138120</xdr:rowOff>
    </xdr:from>
    <xdr:ext cx="534377"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056111" y="956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88853</xdr:rowOff>
    </xdr:from>
    <xdr:to>
      <xdr:col>107</xdr:col>
      <xdr:colOff>50800</xdr:colOff>
      <xdr:row>57</xdr:row>
      <xdr:rowOff>95809</xdr:rowOff>
    </xdr:to>
    <xdr:cxnSp macro="">
      <xdr:nvCxnSpPr>
        <xdr:cNvPr id="814" name="直線コネクタ 813">
          <a:extLst>
            <a:ext uri="{FF2B5EF4-FFF2-40B4-BE49-F238E27FC236}">
              <a16:creationId xmlns:a16="http://schemas.microsoft.com/office/drawing/2014/main" xmlns="" id="{00000000-0008-0000-0600-00002E030000}"/>
            </a:ext>
          </a:extLst>
        </xdr:cNvPr>
        <xdr:cNvCxnSpPr/>
      </xdr:nvCxnSpPr>
      <xdr:spPr>
        <a:xfrm flipV="1">
          <a:off x="19545300" y="9861503"/>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12776</xdr:rowOff>
    </xdr:from>
    <xdr:to>
      <xdr:col>107</xdr:col>
      <xdr:colOff>101600</xdr:colOff>
      <xdr:row>57</xdr:row>
      <xdr:rowOff>114376</xdr:rowOff>
    </xdr:to>
    <xdr:sp macro="" textlink="">
      <xdr:nvSpPr>
        <xdr:cNvPr id="815" name="フローチャート: 判断 814">
          <a:extLst>
            <a:ext uri="{FF2B5EF4-FFF2-40B4-BE49-F238E27FC236}">
              <a16:creationId xmlns:a16="http://schemas.microsoft.com/office/drawing/2014/main" xmlns="" id="{00000000-0008-0000-0600-00002F030000}"/>
            </a:ext>
          </a:extLst>
        </xdr:cNvPr>
        <xdr:cNvSpPr/>
      </xdr:nvSpPr>
      <xdr:spPr>
        <a:xfrm>
          <a:off x="20383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130903</xdr:rowOff>
    </xdr:from>
    <xdr:ext cx="534377"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167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95678</xdr:rowOff>
    </xdr:from>
    <xdr:to>
      <xdr:col>102</xdr:col>
      <xdr:colOff>114300</xdr:colOff>
      <xdr:row>57</xdr:row>
      <xdr:rowOff>95809</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a:off x="18656300" y="9868328"/>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165938</xdr:rowOff>
    </xdr:from>
    <xdr:to>
      <xdr:col>102</xdr:col>
      <xdr:colOff>165100</xdr:colOff>
      <xdr:row>57</xdr:row>
      <xdr:rowOff>96088</xdr:rowOff>
    </xdr:to>
    <xdr:sp macro="" textlink="">
      <xdr:nvSpPr>
        <xdr:cNvPr id="818" name="フローチャート: 判断 817">
          <a:extLst>
            <a:ext uri="{FF2B5EF4-FFF2-40B4-BE49-F238E27FC236}">
              <a16:creationId xmlns:a16="http://schemas.microsoft.com/office/drawing/2014/main" xmlns="" id="{00000000-0008-0000-0600-000032030000}"/>
            </a:ext>
          </a:extLst>
        </xdr:cNvPr>
        <xdr:cNvSpPr/>
      </xdr:nvSpPr>
      <xdr:spPr>
        <a:xfrm>
          <a:off x="19494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112615</xdr:rowOff>
    </xdr:from>
    <xdr:ext cx="534377"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278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105294</xdr:rowOff>
    </xdr:from>
    <xdr:to>
      <xdr:col>98</xdr:col>
      <xdr:colOff>38100</xdr:colOff>
      <xdr:row>57</xdr:row>
      <xdr:rowOff>35444</xdr:rowOff>
    </xdr:to>
    <xdr:sp macro="" textlink="">
      <xdr:nvSpPr>
        <xdr:cNvPr id="820" name="フローチャート: 判断 819">
          <a:extLst>
            <a:ext uri="{FF2B5EF4-FFF2-40B4-BE49-F238E27FC236}">
              <a16:creationId xmlns:a16="http://schemas.microsoft.com/office/drawing/2014/main" xmlns="" id="{00000000-0008-0000-0600-000034030000}"/>
            </a:ext>
          </a:extLst>
        </xdr:cNvPr>
        <xdr:cNvSpPr/>
      </xdr:nvSpPr>
      <xdr:spPr>
        <a:xfrm>
          <a:off x="18605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51971</xdr:rowOff>
    </xdr:from>
    <xdr:ext cx="534377"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389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43245</xdr:rowOff>
    </xdr:from>
    <xdr:to>
      <xdr:col>116</xdr:col>
      <xdr:colOff>114300</xdr:colOff>
      <xdr:row>57</xdr:row>
      <xdr:rowOff>144845</xdr:rowOff>
    </xdr:to>
    <xdr:sp macro="" textlink="">
      <xdr:nvSpPr>
        <xdr:cNvPr id="827" name="楕円 826">
          <a:extLst>
            <a:ext uri="{FF2B5EF4-FFF2-40B4-BE49-F238E27FC236}">
              <a16:creationId xmlns:a16="http://schemas.microsoft.com/office/drawing/2014/main" xmlns="" id="{00000000-0008-0000-0600-00003B030000}"/>
            </a:ext>
          </a:extLst>
        </xdr:cNvPr>
        <xdr:cNvSpPr/>
      </xdr:nvSpPr>
      <xdr:spPr>
        <a:xfrm>
          <a:off x="22110700" y="98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21672</xdr:rowOff>
    </xdr:from>
    <xdr:ext cx="534377" cy="259045"/>
    <xdr:sp macro="" textlink="">
      <xdr:nvSpPr>
        <xdr:cNvPr id="828" name="貸付金該当値テキスト">
          <a:extLst>
            <a:ext uri="{FF2B5EF4-FFF2-40B4-BE49-F238E27FC236}">
              <a16:creationId xmlns:a16="http://schemas.microsoft.com/office/drawing/2014/main" xmlns="" id="{00000000-0008-0000-0600-00003C030000}"/>
            </a:ext>
          </a:extLst>
        </xdr:cNvPr>
        <xdr:cNvSpPr txBox="1"/>
      </xdr:nvSpPr>
      <xdr:spPr>
        <a:xfrm>
          <a:off x="22212300" y="9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45596</xdr:rowOff>
    </xdr:from>
    <xdr:to>
      <xdr:col>112</xdr:col>
      <xdr:colOff>38100</xdr:colOff>
      <xdr:row>57</xdr:row>
      <xdr:rowOff>147196</xdr:rowOff>
    </xdr:to>
    <xdr:sp macro="" textlink="">
      <xdr:nvSpPr>
        <xdr:cNvPr id="829" name="楕円 828">
          <a:extLst>
            <a:ext uri="{FF2B5EF4-FFF2-40B4-BE49-F238E27FC236}">
              <a16:creationId xmlns:a16="http://schemas.microsoft.com/office/drawing/2014/main" xmlns="" id="{00000000-0008-0000-0600-00003D030000}"/>
            </a:ext>
          </a:extLst>
        </xdr:cNvPr>
        <xdr:cNvSpPr/>
      </xdr:nvSpPr>
      <xdr:spPr>
        <a:xfrm>
          <a:off x="21272500" y="98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138323</xdr:rowOff>
    </xdr:from>
    <xdr:ext cx="534377"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21056111" y="991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38053</xdr:rowOff>
    </xdr:from>
    <xdr:to>
      <xdr:col>107</xdr:col>
      <xdr:colOff>101600</xdr:colOff>
      <xdr:row>57</xdr:row>
      <xdr:rowOff>139653</xdr:rowOff>
    </xdr:to>
    <xdr:sp macro="" textlink="">
      <xdr:nvSpPr>
        <xdr:cNvPr id="831" name="楕円 830">
          <a:extLst>
            <a:ext uri="{FF2B5EF4-FFF2-40B4-BE49-F238E27FC236}">
              <a16:creationId xmlns:a16="http://schemas.microsoft.com/office/drawing/2014/main" xmlns="" id="{00000000-0008-0000-0600-00003F030000}"/>
            </a:ext>
          </a:extLst>
        </xdr:cNvPr>
        <xdr:cNvSpPr/>
      </xdr:nvSpPr>
      <xdr:spPr>
        <a:xfrm>
          <a:off x="20383500" y="981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130780</xdr:rowOff>
    </xdr:from>
    <xdr:ext cx="534377"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20167111" y="99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45009</xdr:rowOff>
    </xdr:from>
    <xdr:to>
      <xdr:col>102</xdr:col>
      <xdr:colOff>165100</xdr:colOff>
      <xdr:row>57</xdr:row>
      <xdr:rowOff>146609</xdr:rowOff>
    </xdr:to>
    <xdr:sp macro="" textlink="">
      <xdr:nvSpPr>
        <xdr:cNvPr id="833" name="楕円 832">
          <a:extLst>
            <a:ext uri="{FF2B5EF4-FFF2-40B4-BE49-F238E27FC236}">
              <a16:creationId xmlns:a16="http://schemas.microsoft.com/office/drawing/2014/main" xmlns="" id="{00000000-0008-0000-0600-000041030000}"/>
            </a:ext>
          </a:extLst>
        </xdr:cNvPr>
        <xdr:cNvSpPr/>
      </xdr:nvSpPr>
      <xdr:spPr>
        <a:xfrm>
          <a:off x="19494500" y="98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137736</xdr:rowOff>
    </xdr:from>
    <xdr:ext cx="534377"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9278111" y="991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44878</xdr:rowOff>
    </xdr:from>
    <xdr:to>
      <xdr:col>98</xdr:col>
      <xdr:colOff>38100</xdr:colOff>
      <xdr:row>57</xdr:row>
      <xdr:rowOff>146478</xdr:rowOff>
    </xdr:to>
    <xdr:sp macro="" textlink="">
      <xdr:nvSpPr>
        <xdr:cNvPr id="835" name="楕円 834">
          <a:extLst>
            <a:ext uri="{FF2B5EF4-FFF2-40B4-BE49-F238E27FC236}">
              <a16:creationId xmlns:a16="http://schemas.microsoft.com/office/drawing/2014/main" xmlns="" id="{00000000-0008-0000-0600-000043030000}"/>
            </a:ext>
          </a:extLst>
        </xdr:cNvPr>
        <xdr:cNvSpPr/>
      </xdr:nvSpPr>
      <xdr:spPr>
        <a:xfrm>
          <a:off x="18605500" y="98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137605</xdr:rowOff>
    </xdr:from>
    <xdr:ext cx="534377"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8389111" y="9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xmlns=""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xmlns=""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xmlns=""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xmlns=""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xmlns=""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xmlns=""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xmlns=""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136820</xdr:rowOff>
    </xdr:from>
    <xdr:to>
      <xdr:col>116</xdr:col>
      <xdr:colOff>62864</xdr:colOff>
      <xdr:row>79</xdr:row>
      <xdr:rowOff>895</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2159595" y="12824120"/>
          <a:ext cx="1269" cy="72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4722</xdr:rowOff>
    </xdr:from>
    <xdr:ext cx="534377" cy="259045"/>
    <xdr:sp macro="" textlink="">
      <xdr:nvSpPr>
        <xdr:cNvPr id="860" name="繰出金最小値テキスト">
          <a:extLst>
            <a:ext uri="{FF2B5EF4-FFF2-40B4-BE49-F238E27FC236}">
              <a16:creationId xmlns:a16="http://schemas.microsoft.com/office/drawing/2014/main" xmlns="" id="{00000000-0008-0000-0600-00005C030000}"/>
            </a:ext>
          </a:extLst>
        </xdr:cNvPr>
        <xdr:cNvSpPr txBox="1"/>
      </xdr:nvSpPr>
      <xdr:spPr>
        <a:xfrm>
          <a:off x="22212300" y="1354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895</xdr:rowOff>
    </xdr:from>
    <xdr:to>
      <xdr:col>116</xdr:col>
      <xdr:colOff>152400</xdr:colOff>
      <xdr:row>79</xdr:row>
      <xdr:rowOff>895</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22072600" y="1354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83497</xdr:rowOff>
    </xdr:from>
    <xdr:ext cx="534377" cy="259045"/>
    <xdr:sp macro="" textlink="">
      <xdr:nvSpPr>
        <xdr:cNvPr id="862" name="繰出金最大値テキスト">
          <a:extLst>
            <a:ext uri="{FF2B5EF4-FFF2-40B4-BE49-F238E27FC236}">
              <a16:creationId xmlns:a16="http://schemas.microsoft.com/office/drawing/2014/main" xmlns="" id="{00000000-0008-0000-0600-00005E030000}"/>
            </a:ext>
          </a:extLst>
        </xdr:cNvPr>
        <xdr:cNvSpPr txBox="1"/>
      </xdr:nvSpPr>
      <xdr:spPr>
        <a:xfrm>
          <a:off x="22212300" y="1259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136820</xdr:rowOff>
    </xdr:from>
    <xdr:to>
      <xdr:col>116</xdr:col>
      <xdr:colOff>152400</xdr:colOff>
      <xdr:row>74</xdr:row>
      <xdr:rowOff>136820</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a:off x="22072600" y="1282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54158</xdr:rowOff>
    </xdr:from>
    <xdr:to>
      <xdr:col>116</xdr:col>
      <xdr:colOff>63500</xdr:colOff>
      <xdr:row>74</xdr:row>
      <xdr:rowOff>136820</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a:off x="21323300" y="12741458"/>
          <a:ext cx="838200" cy="8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114555</xdr:rowOff>
    </xdr:from>
    <xdr:ext cx="534377" cy="259045"/>
    <xdr:sp macro="" textlink="">
      <xdr:nvSpPr>
        <xdr:cNvPr id="865" name="繰出金平均値テキスト">
          <a:extLst>
            <a:ext uri="{FF2B5EF4-FFF2-40B4-BE49-F238E27FC236}">
              <a16:creationId xmlns:a16="http://schemas.microsoft.com/office/drawing/2014/main" xmlns="" id="{00000000-0008-0000-0600-000061030000}"/>
            </a:ext>
          </a:extLst>
        </xdr:cNvPr>
        <xdr:cNvSpPr txBox="1"/>
      </xdr:nvSpPr>
      <xdr:spPr>
        <a:xfrm>
          <a:off x="22212300" y="13144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136128</xdr:rowOff>
    </xdr:from>
    <xdr:to>
      <xdr:col>116</xdr:col>
      <xdr:colOff>114300</xdr:colOff>
      <xdr:row>77</xdr:row>
      <xdr:rowOff>66278</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22110700" y="1316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54158</xdr:rowOff>
    </xdr:from>
    <xdr:to>
      <xdr:col>111</xdr:col>
      <xdr:colOff>177800</xdr:colOff>
      <xdr:row>74</xdr:row>
      <xdr:rowOff>162834</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flipV="1">
          <a:off x="20434300" y="12741458"/>
          <a:ext cx="889000" cy="10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158714</xdr:rowOff>
    </xdr:from>
    <xdr:to>
      <xdr:col>112</xdr:col>
      <xdr:colOff>38100</xdr:colOff>
      <xdr:row>76</xdr:row>
      <xdr:rowOff>88864</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21272500" y="130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79991</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056111" y="13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147884</xdr:rowOff>
    </xdr:from>
    <xdr:to>
      <xdr:col>107</xdr:col>
      <xdr:colOff>50800</xdr:colOff>
      <xdr:row>74</xdr:row>
      <xdr:rowOff>162834</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a:off x="19545300" y="12835184"/>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62840</xdr:rowOff>
    </xdr:from>
    <xdr:to>
      <xdr:col>107</xdr:col>
      <xdr:colOff>101600</xdr:colOff>
      <xdr:row>76</xdr:row>
      <xdr:rowOff>164440</xdr:rowOff>
    </xdr:to>
    <xdr:sp macro="" textlink="">
      <xdr:nvSpPr>
        <xdr:cNvPr id="871" name="フローチャート: 判断 870">
          <a:extLst>
            <a:ext uri="{FF2B5EF4-FFF2-40B4-BE49-F238E27FC236}">
              <a16:creationId xmlns:a16="http://schemas.microsoft.com/office/drawing/2014/main" xmlns="" id="{00000000-0008-0000-0600-000067030000}"/>
            </a:ext>
          </a:extLst>
        </xdr:cNvPr>
        <xdr:cNvSpPr/>
      </xdr:nvSpPr>
      <xdr:spPr>
        <a:xfrm>
          <a:off x="20383500" y="130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155567</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167111" y="131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69017</xdr:rowOff>
    </xdr:from>
    <xdr:to>
      <xdr:col>102</xdr:col>
      <xdr:colOff>114300</xdr:colOff>
      <xdr:row>74</xdr:row>
      <xdr:rowOff>147884</xdr:rowOff>
    </xdr:to>
    <xdr:cxnSp macro="">
      <xdr:nvCxnSpPr>
        <xdr:cNvPr id="873" name="直線コネクタ 872">
          <a:extLst>
            <a:ext uri="{FF2B5EF4-FFF2-40B4-BE49-F238E27FC236}">
              <a16:creationId xmlns:a16="http://schemas.microsoft.com/office/drawing/2014/main" xmlns="" id="{00000000-0008-0000-0600-000069030000}"/>
            </a:ext>
          </a:extLst>
        </xdr:cNvPr>
        <xdr:cNvCxnSpPr/>
      </xdr:nvCxnSpPr>
      <xdr:spPr>
        <a:xfrm>
          <a:off x="18656300" y="12413417"/>
          <a:ext cx="889000" cy="4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72898</xdr:rowOff>
    </xdr:from>
    <xdr:to>
      <xdr:col>102</xdr:col>
      <xdr:colOff>165100</xdr:colOff>
      <xdr:row>77</xdr:row>
      <xdr:rowOff>3048</xdr:rowOff>
    </xdr:to>
    <xdr:sp macro="" textlink="">
      <xdr:nvSpPr>
        <xdr:cNvPr id="874" name="フローチャート: 判断 873">
          <a:extLst>
            <a:ext uri="{FF2B5EF4-FFF2-40B4-BE49-F238E27FC236}">
              <a16:creationId xmlns:a16="http://schemas.microsoft.com/office/drawing/2014/main" xmlns="" id="{00000000-0008-0000-0600-00006A030000}"/>
            </a:ext>
          </a:extLst>
        </xdr:cNvPr>
        <xdr:cNvSpPr/>
      </xdr:nvSpPr>
      <xdr:spPr>
        <a:xfrm>
          <a:off x="19494500" y="1310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165625</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278111" y="13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14788</xdr:rowOff>
    </xdr:from>
    <xdr:to>
      <xdr:col>98</xdr:col>
      <xdr:colOff>38100</xdr:colOff>
      <xdr:row>76</xdr:row>
      <xdr:rowOff>116388</xdr:rowOff>
    </xdr:to>
    <xdr:sp macro="" textlink="">
      <xdr:nvSpPr>
        <xdr:cNvPr id="876" name="フローチャート: 判断 875">
          <a:extLst>
            <a:ext uri="{FF2B5EF4-FFF2-40B4-BE49-F238E27FC236}">
              <a16:creationId xmlns:a16="http://schemas.microsoft.com/office/drawing/2014/main" xmlns="" id="{00000000-0008-0000-0600-00006C030000}"/>
            </a:ext>
          </a:extLst>
        </xdr:cNvPr>
        <xdr:cNvSpPr/>
      </xdr:nvSpPr>
      <xdr:spPr>
        <a:xfrm>
          <a:off x="18605500" y="1304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107515</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389111" y="1313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86020</xdr:rowOff>
    </xdr:from>
    <xdr:to>
      <xdr:col>116</xdr:col>
      <xdr:colOff>114300</xdr:colOff>
      <xdr:row>75</xdr:row>
      <xdr:rowOff>16170</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22110700" y="127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39047</xdr:rowOff>
    </xdr:from>
    <xdr:ext cx="534377" cy="259045"/>
    <xdr:sp macro="" textlink="">
      <xdr:nvSpPr>
        <xdr:cNvPr id="884" name="繰出金該当値テキスト">
          <a:extLst>
            <a:ext uri="{FF2B5EF4-FFF2-40B4-BE49-F238E27FC236}">
              <a16:creationId xmlns:a16="http://schemas.microsoft.com/office/drawing/2014/main" xmlns="" id="{00000000-0008-0000-0600-000074030000}"/>
            </a:ext>
          </a:extLst>
        </xdr:cNvPr>
        <xdr:cNvSpPr txBox="1"/>
      </xdr:nvSpPr>
      <xdr:spPr>
        <a:xfrm>
          <a:off x="22212300" y="1272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3358</xdr:rowOff>
    </xdr:from>
    <xdr:to>
      <xdr:col>112</xdr:col>
      <xdr:colOff>38100</xdr:colOff>
      <xdr:row>74</xdr:row>
      <xdr:rowOff>104958</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21272500" y="126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121485</xdr:rowOff>
    </xdr:from>
    <xdr:ext cx="534377"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21056111" y="124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112034</xdr:rowOff>
    </xdr:from>
    <xdr:to>
      <xdr:col>107</xdr:col>
      <xdr:colOff>101600</xdr:colOff>
      <xdr:row>75</xdr:row>
      <xdr:rowOff>42184</xdr:rowOff>
    </xdr:to>
    <xdr:sp macro="" textlink="">
      <xdr:nvSpPr>
        <xdr:cNvPr id="887" name="楕円 886">
          <a:extLst>
            <a:ext uri="{FF2B5EF4-FFF2-40B4-BE49-F238E27FC236}">
              <a16:creationId xmlns:a16="http://schemas.microsoft.com/office/drawing/2014/main" xmlns="" id="{00000000-0008-0000-0600-000077030000}"/>
            </a:ext>
          </a:extLst>
        </xdr:cNvPr>
        <xdr:cNvSpPr/>
      </xdr:nvSpPr>
      <xdr:spPr>
        <a:xfrm>
          <a:off x="20383500" y="127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58711</xdr:rowOff>
    </xdr:from>
    <xdr:ext cx="534377"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20167111" y="1257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97084</xdr:rowOff>
    </xdr:from>
    <xdr:to>
      <xdr:col>102</xdr:col>
      <xdr:colOff>165100</xdr:colOff>
      <xdr:row>75</xdr:row>
      <xdr:rowOff>27234</xdr:rowOff>
    </xdr:to>
    <xdr:sp macro="" textlink="">
      <xdr:nvSpPr>
        <xdr:cNvPr id="889" name="楕円 888">
          <a:extLst>
            <a:ext uri="{FF2B5EF4-FFF2-40B4-BE49-F238E27FC236}">
              <a16:creationId xmlns:a16="http://schemas.microsoft.com/office/drawing/2014/main" xmlns="" id="{00000000-0008-0000-0600-000079030000}"/>
            </a:ext>
          </a:extLst>
        </xdr:cNvPr>
        <xdr:cNvSpPr/>
      </xdr:nvSpPr>
      <xdr:spPr>
        <a:xfrm>
          <a:off x="19494500" y="127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43761</xdr:rowOff>
    </xdr:from>
    <xdr:ext cx="534377"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9278111" y="125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18217</xdr:rowOff>
    </xdr:from>
    <xdr:to>
      <xdr:col>98</xdr:col>
      <xdr:colOff>38100</xdr:colOff>
      <xdr:row>72</xdr:row>
      <xdr:rowOff>119817</xdr:rowOff>
    </xdr:to>
    <xdr:sp macro="" textlink="">
      <xdr:nvSpPr>
        <xdr:cNvPr id="891" name="楕円 890">
          <a:extLst>
            <a:ext uri="{FF2B5EF4-FFF2-40B4-BE49-F238E27FC236}">
              <a16:creationId xmlns:a16="http://schemas.microsoft.com/office/drawing/2014/main" xmlns="" id="{00000000-0008-0000-0600-00007B030000}"/>
            </a:ext>
          </a:extLst>
        </xdr:cNvPr>
        <xdr:cNvSpPr/>
      </xdr:nvSpPr>
      <xdr:spPr>
        <a:xfrm>
          <a:off x="18605500" y="123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136344</xdr:rowOff>
    </xdr:from>
    <xdr:ext cx="534377"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389111" y="1213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xmlns=""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xmlns=""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xmlns=""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xmlns=""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xmlns=""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xmlns=""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xmlns=""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xmlns=""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xmlns=""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xmlns=""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xmlns=""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xmlns=""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xmlns=""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xmlns=""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xmlns=""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xmlns=""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74,459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依然、類似団体平均と比べて高い水準にある。これは、市の面積が比較的広大であることから、支所・出張所を多く設置しなくてはならない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中、会計年度任用職員制度の開始したことも人件費の増の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・物件費及び積立金の住民一人当たりのコストはそれぞれ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97,104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103,063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で最も高くなっている。これは、ふるさと納税による寄附が大幅な伸びを見せたことにより、ふるさと納税推進事業に係る委託料とふるさと応援基金への積立金が他市と比較して大きいことが主な要因だと考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74,622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類似団体平均を上回っている状況であ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。これは、小・中学校の空調設備整備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や総合支所複合施設整備事業、地区公民館建設事業等の完了により減少したもので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が、更新整備については増加傾向にあるため、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今後は公共施設等総合管理計画に基づいた事業の取捨選択が必要となる。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163,571
161,854
653.36
127,012,522
123,637,033
1,467,819
41,380,362
70,501,450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169418</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333492"/>
          <a:ext cx="127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139700</xdr:rowOff>
    </xdr:from>
    <xdr:to>
      <xdr:col>24</xdr:col>
      <xdr:colOff>63500</xdr:colOff>
      <xdr:row>37</xdr:row>
      <xdr:rowOff>80264</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6311900"/>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11193</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840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159766</xdr:rowOff>
    </xdr:from>
    <xdr:to>
      <xdr:col>24</xdr:col>
      <xdr:colOff>114300</xdr:colOff>
      <xdr:row>35</xdr:row>
      <xdr:rowOff>89916</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59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139700</xdr:rowOff>
    </xdr:from>
    <xdr:to>
      <xdr:col>19</xdr:col>
      <xdr:colOff>177800</xdr:colOff>
      <xdr:row>37</xdr:row>
      <xdr:rowOff>16256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2908300" y="63119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127762</xdr:rowOff>
    </xdr:from>
    <xdr:to>
      <xdr:col>20</xdr:col>
      <xdr:colOff>38100</xdr:colOff>
      <xdr:row>34</xdr:row>
      <xdr:rowOff>57912</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578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74439</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55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48260</xdr:rowOff>
    </xdr:from>
    <xdr:to>
      <xdr:col>15</xdr:col>
      <xdr:colOff>50800</xdr:colOff>
      <xdr:row>37</xdr:row>
      <xdr:rowOff>16256</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019300" y="604901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166624</xdr:rowOff>
    </xdr:from>
    <xdr:to>
      <xdr:col>15</xdr:col>
      <xdr:colOff>101600</xdr:colOff>
      <xdr:row>34</xdr:row>
      <xdr:rowOff>96774</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582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113301</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96266</xdr:rowOff>
    </xdr:from>
    <xdr:to>
      <xdr:col>10</xdr:col>
      <xdr:colOff>114300</xdr:colOff>
      <xdr:row>35</xdr:row>
      <xdr:rowOff>48260</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1130300" y="592556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91186</xdr:rowOff>
    </xdr:from>
    <xdr:to>
      <xdr:col>10</xdr:col>
      <xdr:colOff>165100</xdr:colOff>
      <xdr:row>34</xdr:row>
      <xdr:rowOff>21336</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574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37863</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59182</xdr:rowOff>
    </xdr:from>
    <xdr:to>
      <xdr:col>6</xdr:col>
      <xdr:colOff>38100</xdr:colOff>
      <xdr:row>33</xdr:row>
      <xdr:rowOff>160782</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571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5859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29464</xdr:rowOff>
    </xdr:from>
    <xdr:to>
      <xdr:col>24</xdr:col>
      <xdr:colOff>114300</xdr:colOff>
      <xdr:row>37</xdr:row>
      <xdr:rowOff>131064</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7891</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63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88900</xdr:rowOff>
    </xdr:from>
    <xdr:to>
      <xdr:col>20</xdr:col>
      <xdr:colOff>38100</xdr:colOff>
      <xdr:row>37</xdr:row>
      <xdr:rowOff>19050</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10177</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136906</xdr:rowOff>
    </xdr:from>
    <xdr:to>
      <xdr:col>15</xdr:col>
      <xdr:colOff>101600</xdr:colOff>
      <xdr:row>37</xdr:row>
      <xdr:rowOff>67056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58183</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168910</xdr:rowOff>
    </xdr:from>
    <xdr:to>
      <xdr:col>10</xdr:col>
      <xdr:colOff>165100</xdr:colOff>
      <xdr:row>35</xdr:row>
      <xdr:rowOff>99060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90187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45466</xdr:rowOff>
    </xdr:from>
    <xdr:to>
      <xdr:col>6</xdr:col>
      <xdr:colOff>38100</xdr:colOff>
      <xdr:row>34</xdr:row>
      <xdr:rowOff>147066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138193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59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xmlns=""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17866</xdr:rowOff>
    </xdr:from>
    <xdr:to>
      <xdr:col>24</xdr:col>
      <xdr:colOff>62865</xdr:colOff>
      <xdr:row>55</xdr:row>
      <xdr:rowOff>16978</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flipV="1">
          <a:off x="4633595" y="8761816"/>
          <a:ext cx="1270" cy="68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20805</xdr:rowOff>
    </xdr:from>
    <xdr:ext cx="599010" cy="259045"/>
    <xdr:sp macro="" textlink="">
      <xdr:nvSpPr>
        <xdr:cNvPr id="110" name="総務費最小値テキスト">
          <a:extLst>
            <a:ext uri="{FF2B5EF4-FFF2-40B4-BE49-F238E27FC236}">
              <a16:creationId xmlns:a16="http://schemas.microsoft.com/office/drawing/2014/main" xmlns="" id="{00000000-0008-0000-0700-00006E000000}"/>
            </a:ext>
          </a:extLst>
        </xdr:cNvPr>
        <xdr:cNvSpPr txBox="1"/>
      </xdr:nvSpPr>
      <xdr:spPr>
        <a:xfrm>
          <a:off x="4686300" y="945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16978</xdr:rowOff>
    </xdr:from>
    <xdr:to>
      <xdr:col>24</xdr:col>
      <xdr:colOff>152400</xdr:colOff>
      <xdr:row>55</xdr:row>
      <xdr:rowOff>16978</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4546600" y="944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135993</xdr:rowOff>
    </xdr:from>
    <xdr:ext cx="599010" cy="259045"/>
    <xdr:sp macro="" textlink="">
      <xdr:nvSpPr>
        <xdr:cNvPr id="112" name="総務費最大値テキスト">
          <a:extLst>
            <a:ext uri="{FF2B5EF4-FFF2-40B4-BE49-F238E27FC236}">
              <a16:creationId xmlns:a16="http://schemas.microsoft.com/office/drawing/2014/main" xmlns="" id="{00000000-0008-0000-0700-000070000000}"/>
            </a:ext>
          </a:extLst>
        </xdr:cNvPr>
        <xdr:cNvSpPr txBox="1"/>
      </xdr:nvSpPr>
      <xdr:spPr>
        <a:xfrm>
          <a:off x="4686300" y="853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289,148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17866</xdr:rowOff>
    </xdr:from>
    <xdr:to>
      <xdr:col>24</xdr:col>
      <xdr:colOff>152400</xdr:colOff>
      <xdr:row>51</xdr:row>
      <xdr:rowOff>17866</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876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17866</xdr:rowOff>
    </xdr:from>
    <xdr:to>
      <xdr:col>24</xdr:col>
      <xdr:colOff>63500</xdr:colOff>
      <xdr:row>54</xdr:row>
      <xdr:rowOff>71006</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3797300" y="8761816"/>
          <a:ext cx="838200" cy="56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144923</xdr:rowOff>
    </xdr:from>
    <xdr:ext cx="599010" cy="259045"/>
    <xdr:sp macro="" textlink="">
      <xdr:nvSpPr>
        <xdr:cNvPr id="115" name="総務費平均値テキスト">
          <a:extLst>
            <a:ext uri="{FF2B5EF4-FFF2-40B4-BE49-F238E27FC236}">
              <a16:creationId xmlns:a16="http://schemas.microsoft.com/office/drawing/2014/main" xmlns="" id="{00000000-0008-0000-0700-000073000000}"/>
            </a:ext>
          </a:extLst>
        </xdr:cNvPr>
        <xdr:cNvSpPr txBox="1"/>
      </xdr:nvSpPr>
      <xdr:spPr>
        <a:xfrm>
          <a:off x="4686300" y="92317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166496</xdr:rowOff>
    </xdr:from>
    <xdr:to>
      <xdr:col>24</xdr:col>
      <xdr:colOff>114300</xdr:colOff>
      <xdr:row>54</xdr:row>
      <xdr:rowOff>96646</xdr:rowOff>
    </xdr:to>
    <xdr:sp macro="" textlink="">
      <xdr:nvSpPr>
        <xdr:cNvPr id="116" name="フローチャート: 判断 115">
          <a:extLst>
            <a:ext uri="{FF2B5EF4-FFF2-40B4-BE49-F238E27FC236}">
              <a16:creationId xmlns:a16="http://schemas.microsoft.com/office/drawing/2014/main" xmlns="" id="{00000000-0008-0000-0700-000074000000}"/>
            </a:ext>
          </a:extLst>
        </xdr:cNvPr>
        <xdr:cNvSpPr/>
      </xdr:nvSpPr>
      <xdr:spPr>
        <a:xfrm>
          <a:off x="4584700" y="925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71006</xdr:rowOff>
    </xdr:from>
    <xdr:to>
      <xdr:col>19</xdr:col>
      <xdr:colOff>177800</xdr:colOff>
      <xdr:row>54</xdr:row>
      <xdr:rowOff>146969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2908300" y="9329306"/>
          <a:ext cx="889000" cy="7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130615</xdr:rowOff>
    </xdr:from>
    <xdr:to>
      <xdr:col>20</xdr:col>
      <xdr:colOff>38100</xdr:colOff>
      <xdr:row>57</xdr:row>
      <xdr:rowOff>60765</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3746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51892</xdr:rowOff>
    </xdr:from>
    <xdr:ext cx="534377" cy="259045"/>
    <xdr:sp macro="" textlink="">
      <xdr:nvSpPr>
        <xdr:cNvPr id="119" name="テキスト ボックス 118">
          <a:extLst>
            <a:ext uri="{FF2B5EF4-FFF2-40B4-BE49-F238E27FC236}">
              <a16:creationId xmlns:a16="http://schemas.microsoft.com/office/drawing/2014/main" xmlns="" id="{00000000-0008-0000-0700-000077000000}"/>
            </a:ext>
          </a:extLst>
        </xdr:cNvPr>
        <xdr:cNvSpPr txBox="1"/>
      </xdr:nvSpPr>
      <xdr:spPr>
        <a:xfrm>
          <a:off x="3530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146969</xdr:rowOff>
    </xdr:from>
    <xdr:to>
      <xdr:col>15</xdr:col>
      <xdr:colOff>50800</xdr:colOff>
      <xdr:row>55</xdr:row>
      <xdr:rowOff>19338</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2019300" y="9405269"/>
          <a:ext cx="889000" cy="4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156821</xdr:rowOff>
    </xdr:from>
    <xdr:to>
      <xdr:col>15</xdr:col>
      <xdr:colOff>101600</xdr:colOff>
      <xdr:row>57</xdr:row>
      <xdr:rowOff>86971</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2857500" y="97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78098</xdr:rowOff>
    </xdr:from>
    <xdr:ext cx="534377"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2641111" y="985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19338</xdr:rowOff>
    </xdr:from>
    <xdr:to>
      <xdr:col>10</xdr:col>
      <xdr:colOff>114300</xdr:colOff>
      <xdr:row>55</xdr:row>
      <xdr:rowOff>56791</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1130300" y="9449088"/>
          <a:ext cx="889000" cy="3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164969</xdr:rowOff>
    </xdr:from>
    <xdr:to>
      <xdr:col>10</xdr:col>
      <xdr:colOff>165100</xdr:colOff>
      <xdr:row>57</xdr:row>
      <xdr:rowOff>95119</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1968500" y="976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86246</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1752111" y="985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140857</xdr:rowOff>
    </xdr:from>
    <xdr:to>
      <xdr:col>6</xdr:col>
      <xdr:colOff>38100</xdr:colOff>
      <xdr:row>57</xdr:row>
      <xdr:rowOff>71007</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079500" y="974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62134</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863111" y="983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138516</xdr:rowOff>
    </xdr:from>
    <xdr:to>
      <xdr:col>24</xdr:col>
      <xdr:colOff>114300</xdr:colOff>
      <xdr:row>51</xdr:row>
      <xdr:rowOff>68666</xdr:rowOff>
    </xdr:to>
    <xdr:sp macro="" textlink="">
      <xdr:nvSpPr>
        <xdr:cNvPr id="133" name="楕円 132">
          <a:extLst>
            <a:ext uri="{FF2B5EF4-FFF2-40B4-BE49-F238E27FC236}">
              <a16:creationId xmlns:a16="http://schemas.microsoft.com/office/drawing/2014/main" xmlns="" id="{00000000-0008-0000-0700-000085000000}"/>
            </a:ext>
          </a:extLst>
        </xdr:cNvPr>
        <xdr:cNvSpPr/>
      </xdr:nvSpPr>
      <xdr:spPr>
        <a:xfrm>
          <a:off x="4584700" y="87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91543</xdr:rowOff>
    </xdr:from>
    <xdr:ext cx="599010" cy="259045"/>
    <xdr:sp macro="" textlink="">
      <xdr:nvSpPr>
        <xdr:cNvPr id="134" name="総務費該当値テキスト">
          <a:extLst>
            <a:ext uri="{FF2B5EF4-FFF2-40B4-BE49-F238E27FC236}">
              <a16:creationId xmlns:a16="http://schemas.microsoft.com/office/drawing/2014/main" xmlns="" id="{00000000-0008-0000-0700-000086000000}"/>
            </a:ext>
          </a:extLst>
        </xdr:cNvPr>
        <xdr:cNvSpPr txBox="1"/>
      </xdr:nvSpPr>
      <xdr:spPr>
        <a:xfrm>
          <a:off x="4686300" y="86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20206</xdr:rowOff>
    </xdr:from>
    <xdr:to>
      <xdr:col>20</xdr:col>
      <xdr:colOff>38100</xdr:colOff>
      <xdr:row>54</xdr:row>
      <xdr:rowOff>121806</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3746500" y="92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138333</xdr:rowOff>
    </xdr:from>
    <xdr:ext cx="59901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497795" y="905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96169</xdr:rowOff>
    </xdr:from>
    <xdr:to>
      <xdr:col>15</xdr:col>
      <xdr:colOff>101600</xdr:colOff>
      <xdr:row>55</xdr:row>
      <xdr:rowOff>26319</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2857500" y="93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42846</xdr:rowOff>
    </xdr:from>
    <xdr:ext cx="59901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608795" y="912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139988</xdr:rowOff>
    </xdr:from>
    <xdr:to>
      <xdr:col>10</xdr:col>
      <xdr:colOff>165100</xdr:colOff>
      <xdr:row>55</xdr:row>
      <xdr:rowOff>70138</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1968500" y="939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86665</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719795" y="91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5991</xdr:rowOff>
    </xdr:from>
    <xdr:to>
      <xdr:col>6</xdr:col>
      <xdr:colOff>38100</xdr:colOff>
      <xdr:row>55</xdr:row>
      <xdr:rowOff>107591</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079500" y="943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124118</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830795" y="921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xmlns=""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121961</xdr:rowOff>
    </xdr:from>
    <xdr:to>
      <xdr:col>24</xdr:col>
      <xdr:colOff>62865</xdr:colOff>
      <xdr:row>72</xdr:row>
      <xdr:rowOff>153782</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flipV="1">
          <a:off x="4633595" y="12123461"/>
          <a:ext cx="1270" cy="37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157609</xdr:rowOff>
    </xdr:from>
    <xdr:ext cx="599010" cy="259045"/>
    <xdr:sp macro="" textlink="">
      <xdr:nvSpPr>
        <xdr:cNvPr id="166" name="民生費最小値テキスト">
          <a:extLst>
            <a:ext uri="{FF2B5EF4-FFF2-40B4-BE49-F238E27FC236}">
              <a16:creationId xmlns:a16="http://schemas.microsoft.com/office/drawing/2014/main" xmlns="" id="{00000000-0008-0000-0700-0000A6000000}"/>
            </a:ext>
          </a:extLst>
        </xdr:cNvPr>
        <xdr:cNvSpPr txBox="1"/>
      </xdr:nvSpPr>
      <xdr:spPr>
        <a:xfrm>
          <a:off x="4686300" y="1250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153782</xdr:rowOff>
    </xdr:from>
    <xdr:to>
      <xdr:col>24</xdr:col>
      <xdr:colOff>152400</xdr:colOff>
      <xdr:row>72</xdr:row>
      <xdr:rowOff>153782</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4546600" y="124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68638</xdr:rowOff>
    </xdr:from>
    <xdr:ext cx="599010" cy="259045"/>
    <xdr:sp macro="" textlink="">
      <xdr:nvSpPr>
        <xdr:cNvPr id="168" name="民生費最大値テキスト">
          <a:extLst>
            <a:ext uri="{FF2B5EF4-FFF2-40B4-BE49-F238E27FC236}">
              <a16:creationId xmlns:a16="http://schemas.microsoft.com/office/drawing/2014/main" xmlns="" id="{00000000-0008-0000-0700-0000A8000000}"/>
            </a:ext>
          </a:extLst>
        </xdr:cNvPr>
        <xdr:cNvSpPr txBox="1"/>
      </xdr:nvSpPr>
      <xdr:spPr>
        <a:xfrm>
          <a:off x="4686300" y="1189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200,388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121961</xdr:rowOff>
    </xdr:from>
    <xdr:to>
      <xdr:col>24</xdr:col>
      <xdr:colOff>152400</xdr:colOff>
      <xdr:row>70</xdr:row>
      <xdr:rowOff>121961</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212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150764</xdr:rowOff>
    </xdr:from>
    <xdr:to>
      <xdr:col>24</xdr:col>
      <xdr:colOff>63500</xdr:colOff>
      <xdr:row>74</xdr:row>
      <xdr:rowOff>34909</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3797300" y="12152264"/>
          <a:ext cx="838200" cy="56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10131</xdr:rowOff>
    </xdr:from>
    <xdr:ext cx="599010" cy="259045"/>
    <xdr:sp macro="" textlink="">
      <xdr:nvSpPr>
        <xdr:cNvPr id="171" name="民生費平均値テキスト">
          <a:extLst>
            <a:ext uri="{FF2B5EF4-FFF2-40B4-BE49-F238E27FC236}">
              <a16:creationId xmlns:a16="http://schemas.microsoft.com/office/drawing/2014/main" xmlns="" id="{00000000-0008-0000-0700-0000AB000000}"/>
            </a:ext>
          </a:extLst>
        </xdr:cNvPr>
        <xdr:cNvSpPr txBox="1"/>
      </xdr:nvSpPr>
      <xdr:spPr>
        <a:xfrm>
          <a:off x="4686300" y="1218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31704</xdr:rowOff>
    </xdr:from>
    <xdr:to>
      <xdr:col>24</xdr:col>
      <xdr:colOff>114300</xdr:colOff>
      <xdr:row>71</xdr:row>
      <xdr:rowOff>133304</xdr:rowOff>
    </xdr:to>
    <xdr:sp macro="" textlink="">
      <xdr:nvSpPr>
        <xdr:cNvPr id="172" name="フローチャート: 判断 171">
          <a:extLst>
            <a:ext uri="{FF2B5EF4-FFF2-40B4-BE49-F238E27FC236}">
              <a16:creationId xmlns:a16="http://schemas.microsoft.com/office/drawing/2014/main" xmlns="" id="{00000000-0008-0000-0700-0000AC000000}"/>
            </a:ext>
          </a:extLst>
        </xdr:cNvPr>
        <xdr:cNvSpPr/>
      </xdr:nvSpPr>
      <xdr:spPr>
        <a:xfrm>
          <a:off x="4584700" y="1220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34909</xdr:rowOff>
    </xdr:from>
    <xdr:to>
      <xdr:col>19</xdr:col>
      <xdr:colOff>177800</xdr:colOff>
      <xdr:row>76</xdr:row>
      <xdr:rowOff>4507</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2908300" y="12722209"/>
          <a:ext cx="889000" cy="3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13782</xdr:rowOff>
    </xdr:from>
    <xdr:to>
      <xdr:col>20</xdr:col>
      <xdr:colOff>38100</xdr:colOff>
      <xdr:row>72</xdr:row>
      <xdr:rowOff>115382</xdr:rowOff>
    </xdr:to>
    <xdr:sp macro="" textlink="">
      <xdr:nvSpPr>
        <xdr:cNvPr id="174" name="フローチャート: 判断 173">
          <a:extLst>
            <a:ext uri="{FF2B5EF4-FFF2-40B4-BE49-F238E27FC236}">
              <a16:creationId xmlns:a16="http://schemas.microsoft.com/office/drawing/2014/main" xmlns="" id="{00000000-0008-0000-0700-0000AE000000}"/>
            </a:ext>
          </a:extLst>
        </xdr:cNvPr>
        <xdr:cNvSpPr/>
      </xdr:nvSpPr>
      <xdr:spPr>
        <a:xfrm>
          <a:off x="3746500" y="1235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131909</xdr:rowOff>
    </xdr:from>
    <xdr:ext cx="599010" cy="259045"/>
    <xdr:sp macro="" textlink="">
      <xdr:nvSpPr>
        <xdr:cNvPr id="175" name="テキスト ボックス 174">
          <a:extLst>
            <a:ext uri="{FF2B5EF4-FFF2-40B4-BE49-F238E27FC236}">
              <a16:creationId xmlns:a16="http://schemas.microsoft.com/office/drawing/2014/main" xmlns="" id="{00000000-0008-0000-0700-0000AF000000}"/>
            </a:ext>
          </a:extLst>
        </xdr:cNvPr>
        <xdr:cNvSpPr txBox="1"/>
      </xdr:nvSpPr>
      <xdr:spPr>
        <a:xfrm>
          <a:off x="3497795" y="1213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4507</xdr:rowOff>
    </xdr:from>
    <xdr:to>
      <xdr:col>15</xdr:col>
      <xdr:colOff>50800</xdr:colOff>
      <xdr:row>76</xdr:row>
      <xdr:rowOff>41081</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2019300" y="13034707"/>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157023</xdr:rowOff>
    </xdr:from>
    <xdr:to>
      <xdr:col>15</xdr:col>
      <xdr:colOff>101600</xdr:colOff>
      <xdr:row>74</xdr:row>
      <xdr:rowOff>87173</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2857500" y="1267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103700</xdr:rowOff>
    </xdr:from>
    <xdr:ext cx="599010" cy="259045"/>
    <xdr:sp macro="" textlink="">
      <xdr:nvSpPr>
        <xdr:cNvPr id="178" name="テキスト ボックス 177">
          <a:extLst>
            <a:ext uri="{FF2B5EF4-FFF2-40B4-BE49-F238E27FC236}">
              <a16:creationId xmlns:a16="http://schemas.microsoft.com/office/drawing/2014/main" xmlns="" id="{00000000-0008-0000-0700-0000B2000000}"/>
            </a:ext>
          </a:extLst>
        </xdr:cNvPr>
        <xdr:cNvSpPr txBox="1"/>
      </xdr:nvSpPr>
      <xdr:spPr>
        <a:xfrm>
          <a:off x="2608795" y="1244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41081</xdr:rowOff>
    </xdr:from>
    <xdr:to>
      <xdr:col>10</xdr:col>
      <xdr:colOff>114300</xdr:colOff>
      <xdr:row>76</xdr:row>
      <xdr:rowOff>163978</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1130300" y="13071281"/>
          <a:ext cx="889000" cy="12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45466</xdr:rowOff>
    </xdr:from>
    <xdr:to>
      <xdr:col>10</xdr:col>
      <xdr:colOff>165100</xdr:colOff>
      <xdr:row>74</xdr:row>
      <xdr:rowOff>147066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1968500" y="127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163593</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1719795" y="1250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85334</xdr:rowOff>
    </xdr:from>
    <xdr:to>
      <xdr:col>6</xdr:col>
      <xdr:colOff>38100</xdr:colOff>
      <xdr:row>76</xdr:row>
      <xdr:rowOff>15484</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1079500" y="1294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32011</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830795" y="127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99964</xdr:rowOff>
    </xdr:from>
    <xdr:to>
      <xdr:col>24</xdr:col>
      <xdr:colOff>114300</xdr:colOff>
      <xdr:row>71</xdr:row>
      <xdr:rowOff>30114</xdr:rowOff>
    </xdr:to>
    <xdr:sp macro="" textlink="">
      <xdr:nvSpPr>
        <xdr:cNvPr id="189" name="楕円 188">
          <a:extLst>
            <a:ext uri="{FF2B5EF4-FFF2-40B4-BE49-F238E27FC236}">
              <a16:creationId xmlns:a16="http://schemas.microsoft.com/office/drawing/2014/main" xmlns="" id="{00000000-0008-0000-0700-0000BD000000}"/>
            </a:ext>
          </a:extLst>
        </xdr:cNvPr>
        <xdr:cNvSpPr/>
      </xdr:nvSpPr>
      <xdr:spPr>
        <a:xfrm>
          <a:off x="4584700" y="121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24187</xdr:rowOff>
    </xdr:from>
    <xdr:ext cx="599010" cy="259045"/>
    <xdr:sp macro="" textlink="">
      <xdr:nvSpPr>
        <xdr:cNvPr id="190" name="民生費該当値テキスト">
          <a:extLst>
            <a:ext uri="{FF2B5EF4-FFF2-40B4-BE49-F238E27FC236}">
              <a16:creationId xmlns:a16="http://schemas.microsoft.com/office/drawing/2014/main" xmlns="" id="{00000000-0008-0000-0700-0000BE000000}"/>
            </a:ext>
          </a:extLst>
        </xdr:cNvPr>
        <xdr:cNvSpPr txBox="1"/>
      </xdr:nvSpPr>
      <xdr:spPr>
        <a:xfrm>
          <a:off x="4686300" y="1202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155559</xdr:rowOff>
    </xdr:from>
    <xdr:to>
      <xdr:col>20</xdr:col>
      <xdr:colOff>38100</xdr:colOff>
      <xdr:row>74</xdr:row>
      <xdr:rowOff>85709</xdr:rowOff>
    </xdr:to>
    <xdr:sp macro="" textlink="">
      <xdr:nvSpPr>
        <xdr:cNvPr id="191" name="楕円 190">
          <a:extLst>
            <a:ext uri="{FF2B5EF4-FFF2-40B4-BE49-F238E27FC236}">
              <a16:creationId xmlns:a16="http://schemas.microsoft.com/office/drawing/2014/main" xmlns="" id="{00000000-0008-0000-0700-0000BF000000}"/>
            </a:ext>
          </a:extLst>
        </xdr:cNvPr>
        <xdr:cNvSpPr/>
      </xdr:nvSpPr>
      <xdr:spPr>
        <a:xfrm>
          <a:off x="3746500" y="1267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76836</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497795" y="1276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125156</xdr:rowOff>
    </xdr:from>
    <xdr:to>
      <xdr:col>15</xdr:col>
      <xdr:colOff>101600</xdr:colOff>
      <xdr:row>76</xdr:row>
      <xdr:rowOff>55305</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2857500" y="129839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46434</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608795" y="1307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161731</xdr:rowOff>
    </xdr:from>
    <xdr:to>
      <xdr:col>10</xdr:col>
      <xdr:colOff>165100</xdr:colOff>
      <xdr:row>76</xdr:row>
      <xdr:rowOff>91881</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1968500" y="1302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83008</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1719795" y="1311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113178</xdr:rowOff>
    </xdr:from>
    <xdr:to>
      <xdr:col>6</xdr:col>
      <xdr:colOff>38100</xdr:colOff>
      <xdr:row>77</xdr:row>
      <xdr:rowOff>43328</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1079500" y="1314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34455</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830795" y="1323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xmlns=""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29863</xdr:rowOff>
    </xdr:from>
    <xdr:to>
      <xdr:col>24</xdr:col>
      <xdr:colOff>62865</xdr:colOff>
      <xdr:row>99</xdr:row>
      <xdr:rowOff>95830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flipV="1">
          <a:off x="4633595" y="15460363"/>
          <a:ext cx="1270"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99657</xdr:rowOff>
    </xdr:from>
    <xdr:ext cx="534377" cy="259045"/>
    <xdr:sp macro="" textlink="">
      <xdr:nvSpPr>
        <xdr:cNvPr id="226" name="衛生費最小値テキスト">
          <a:extLst>
            <a:ext uri="{FF2B5EF4-FFF2-40B4-BE49-F238E27FC236}">
              <a16:creationId xmlns:a16="http://schemas.microsoft.com/office/drawing/2014/main" xmlns="" id="{00000000-0008-0000-0700-0000E2000000}"/>
            </a:ext>
          </a:extLst>
        </xdr:cNvPr>
        <xdr:cNvSpPr txBox="1"/>
      </xdr:nvSpPr>
      <xdr:spPr>
        <a:xfrm>
          <a:off x="4686300" y="1707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95830</xdr:rowOff>
    </xdr:from>
    <xdr:to>
      <xdr:col>24</xdr:col>
      <xdr:colOff>152400</xdr:colOff>
      <xdr:row>99</xdr:row>
      <xdr:rowOff>95830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4546600" y="17069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147990</xdr:rowOff>
    </xdr:from>
    <xdr:ext cx="534377" cy="259045"/>
    <xdr:sp macro="" textlink="">
      <xdr:nvSpPr>
        <xdr:cNvPr id="228" name="衛生費最大値テキスト">
          <a:extLst>
            <a:ext uri="{FF2B5EF4-FFF2-40B4-BE49-F238E27FC236}">
              <a16:creationId xmlns:a16="http://schemas.microsoft.com/office/drawing/2014/main" xmlns="" id="{00000000-0008-0000-0700-0000E4000000}"/>
            </a:ext>
          </a:extLst>
        </xdr:cNvPr>
        <xdr:cNvSpPr txBox="1"/>
      </xdr:nvSpPr>
      <xdr:spPr>
        <a:xfrm>
          <a:off x="4686300" y="15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29863</xdr:rowOff>
    </xdr:from>
    <xdr:to>
      <xdr:col>24</xdr:col>
      <xdr:colOff>152400</xdr:colOff>
      <xdr:row>90</xdr:row>
      <xdr:rowOff>29863</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546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66984</xdr:rowOff>
    </xdr:from>
    <xdr:to>
      <xdr:col>24</xdr:col>
      <xdr:colOff>63500</xdr:colOff>
      <xdr:row>94</xdr:row>
      <xdr:rowOff>21699</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3797300" y="16011834"/>
          <a:ext cx="838200" cy="12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29554</xdr:rowOff>
    </xdr:from>
    <xdr:ext cx="534377" cy="259045"/>
    <xdr:sp macro="" textlink="">
      <xdr:nvSpPr>
        <xdr:cNvPr id="231" name="衛生費平均値テキスト">
          <a:extLst>
            <a:ext uri="{FF2B5EF4-FFF2-40B4-BE49-F238E27FC236}">
              <a16:creationId xmlns:a16="http://schemas.microsoft.com/office/drawing/2014/main" xmlns="" id="{00000000-0008-0000-0700-0000E7000000}"/>
            </a:ext>
          </a:extLst>
        </xdr:cNvPr>
        <xdr:cNvSpPr txBox="1"/>
      </xdr:nvSpPr>
      <xdr:spPr>
        <a:xfrm>
          <a:off x="4686300" y="1631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51127</xdr:rowOff>
    </xdr:from>
    <xdr:to>
      <xdr:col>24</xdr:col>
      <xdr:colOff>114300</xdr:colOff>
      <xdr:row>95</xdr:row>
      <xdr:rowOff>152727</xdr:rowOff>
    </xdr:to>
    <xdr:sp macro="" textlink="">
      <xdr:nvSpPr>
        <xdr:cNvPr id="232" name="フローチャート: 判断 231">
          <a:extLst>
            <a:ext uri="{FF2B5EF4-FFF2-40B4-BE49-F238E27FC236}">
              <a16:creationId xmlns:a16="http://schemas.microsoft.com/office/drawing/2014/main" xmlns="" id="{00000000-0008-0000-0700-0000E8000000}"/>
            </a:ext>
          </a:extLst>
        </xdr:cNvPr>
        <xdr:cNvSpPr/>
      </xdr:nvSpPr>
      <xdr:spPr>
        <a:xfrm>
          <a:off x="4584700" y="163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21699</xdr:rowOff>
    </xdr:from>
    <xdr:to>
      <xdr:col>19</xdr:col>
      <xdr:colOff>177800</xdr:colOff>
      <xdr:row>94</xdr:row>
      <xdr:rowOff>97789</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2908300" y="16137999"/>
          <a:ext cx="889000" cy="7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83130</xdr:rowOff>
    </xdr:from>
    <xdr:to>
      <xdr:col>20</xdr:col>
      <xdr:colOff>38100</xdr:colOff>
      <xdr:row>97</xdr:row>
      <xdr:rowOff>13280</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3746500" y="165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4407</xdr:rowOff>
    </xdr:from>
    <xdr:ext cx="534377" cy="259045"/>
    <xdr:sp macro="" textlink="">
      <xdr:nvSpPr>
        <xdr:cNvPr id="235" name="テキスト ボックス 234">
          <a:extLst>
            <a:ext uri="{FF2B5EF4-FFF2-40B4-BE49-F238E27FC236}">
              <a16:creationId xmlns:a16="http://schemas.microsoft.com/office/drawing/2014/main" xmlns="" id="{00000000-0008-0000-0700-0000EB000000}"/>
            </a:ext>
          </a:extLst>
        </xdr:cNvPr>
        <xdr:cNvSpPr txBox="1"/>
      </xdr:nvSpPr>
      <xdr:spPr>
        <a:xfrm>
          <a:off x="3530111" y="16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97789</xdr:rowOff>
    </xdr:from>
    <xdr:to>
      <xdr:col>15</xdr:col>
      <xdr:colOff>50800</xdr:colOff>
      <xdr:row>97</xdr:row>
      <xdr:rowOff>2975</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019300" y="16214089"/>
          <a:ext cx="889000" cy="4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87268</xdr:rowOff>
    </xdr:from>
    <xdr:to>
      <xdr:col>15</xdr:col>
      <xdr:colOff>101600</xdr:colOff>
      <xdr:row>96</xdr:row>
      <xdr:rowOff>17418</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2857500" y="163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8545</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2641111" y="164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143184</xdr:rowOff>
    </xdr:from>
    <xdr:to>
      <xdr:col>10</xdr:col>
      <xdr:colOff>114300</xdr:colOff>
      <xdr:row>97</xdr:row>
      <xdr:rowOff>2975</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1130300" y="16602384"/>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170435</xdr:rowOff>
    </xdr:from>
    <xdr:to>
      <xdr:col>10</xdr:col>
      <xdr:colOff>165100</xdr:colOff>
      <xdr:row>96</xdr:row>
      <xdr:rowOff>100585</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1968500" y="164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117112</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1752111" y="162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45357</xdr:rowOff>
    </xdr:from>
    <xdr:to>
      <xdr:col>6</xdr:col>
      <xdr:colOff>38100</xdr:colOff>
      <xdr:row>95</xdr:row>
      <xdr:rowOff>146957</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079500" y="1633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163484</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863111" y="1610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16184</xdr:rowOff>
    </xdr:from>
    <xdr:to>
      <xdr:col>24</xdr:col>
      <xdr:colOff>114300</xdr:colOff>
      <xdr:row>93</xdr:row>
      <xdr:rowOff>117784</xdr:rowOff>
    </xdr:to>
    <xdr:sp macro="" textlink="">
      <xdr:nvSpPr>
        <xdr:cNvPr id="249" name="楕円 248">
          <a:extLst>
            <a:ext uri="{FF2B5EF4-FFF2-40B4-BE49-F238E27FC236}">
              <a16:creationId xmlns:a16="http://schemas.microsoft.com/office/drawing/2014/main" xmlns="" id="{00000000-0008-0000-0700-0000F9000000}"/>
            </a:ext>
          </a:extLst>
        </xdr:cNvPr>
        <xdr:cNvSpPr/>
      </xdr:nvSpPr>
      <xdr:spPr>
        <a:xfrm>
          <a:off x="4584700" y="1596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39061</xdr:rowOff>
    </xdr:from>
    <xdr:ext cx="534377" cy="259045"/>
    <xdr:sp macro="" textlink="">
      <xdr:nvSpPr>
        <xdr:cNvPr id="250" name="衛生費該当値テキスト">
          <a:extLst>
            <a:ext uri="{FF2B5EF4-FFF2-40B4-BE49-F238E27FC236}">
              <a16:creationId xmlns:a16="http://schemas.microsoft.com/office/drawing/2014/main" xmlns="" id="{00000000-0008-0000-0700-0000FA000000}"/>
            </a:ext>
          </a:extLst>
        </xdr:cNvPr>
        <xdr:cNvSpPr txBox="1"/>
      </xdr:nvSpPr>
      <xdr:spPr>
        <a:xfrm>
          <a:off x="4686300" y="158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142349</xdr:rowOff>
    </xdr:from>
    <xdr:to>
      <xdr:col>20</xdr:col>
      <xdr:colOff>38100</xdr:colOff>
      <xdr:row>94</xdr:row>
      <xdr:rowOff>72499</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3746500" y="160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89026</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530111" y="1586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46989</xdr:rowOff>
    </xdr:from>
    <xdr:to>
      <xdr:col>15</xdr:col>
      <xdr:colOff>101600</xdr:colOff>
      <xdr:row>94</xdr:row>
      <xdr:rowOff>148589</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2857500" y="161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165116</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2641111" y="1593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123625</xdr:rowOff>
    </xdr:from>
    <xdr:to>
      <xdr:col>10</xdr:col>
      <xdr:colOff>165100</xdr:colOff>
      <xdr:row>97</xdr:row>
      <xdr:rowOff>53775</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1968500" y="165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44902</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752111" y="166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92384</xdr:rowOff>
    </xdr:from>
    <xdr:to>
      <xdr:col>6</xdr:col>
      <xdr:colOff>38100</xdr:colOff>
      <xdr:row>97</xdr:row>
      <xdr:rowOff>22534</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079500" y="165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13661</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863111" y="1664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xmlns=""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163830</xdr:rowOff>
    </xdr:from>
    <xdr:to>
      <xdr:col>54</xdr:col>
      <xdr:colOff>189865</xdr:colOff>
      <xdr:row>38</xdr:row>
      <xdr:rowOff>114300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flipV="1">
          <a:off x="10475595" y="5135880"/>
          <a:ext cx="127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118127</xdr:rowOff>
    </xdr:from>
    <xdr:ext cx="313932" cy="259045"/>
    <xdr:sp macro="" textlink="">
      <xdr:nvSpPr>
        <xdr:cNvPr id="283" name="労働費最小値テキスト">
          <a:extLst>
            <a:ext uri="{FF2B5EF4-FFF2-40B4-BE49-F238E27FC236}">
              <a16:creationId xmlns:a16="http://schemas.microsoft.com/office/drawing/2014/main" xmlns="" id="{00000000-0008-0000-0700-00001B010000}"/>
            </a:ext>
          </a:extLst>
        </xdr:cNvPr>
        <xdr:cNvSpPr txBox="1"/>
      </xdr:nvSpPr>
      <xdr:spPr>
        <a:xfrm>
          <a:off x="10528300" y="6633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114300</xdr:rowOff>
    </xdr:from>
    <xdr:to>
      <xdr:col>55</xdr:col>
      <xdr:colOff>88900</xdr:colOff>
      <xdr:row>38</xdr:row>
      <xdr:rowOff>114300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10388600" y="662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110507</xdr:rowOff>
    </xdr:from>
    <xdr:ext cx="469744" cy="259045"/>
    <xdr:sp macro="" textlink="">
      <xdr:nvSpPr>
        <xdr:cNvPr id="285" name="労働費最大値テキスト">
          <a:extLst>
            <a:ext uri="{FF2B5EF4-FFF2-40B4-BE49-F238E27FC236}">
              <a16:creationId xmlns:a16="http://schemas.microsoft.com/office/drawing/2014/main" xmlns="" id="{00000000-0008-0000-0700-00001D010000}"/>
            </a:ext>
          </a:extLst>
        </xdr:cNvPr>
        <xdr:cNvSpPr txBox="1"/>
      </xdr:nvSpPr>
      <xdr:spPr>
        <a:xfrm>
          <a:off x="10528300" y="491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163830</xdr:rowOff>
    </xdr:from>
    <xdr:to>
      <xdr:col>55</xdr:col>
      <xdr:colOff>88900</xdr:colOff>
      <xdr:row>29</xdr:row>
      <xdr:rowOff>163830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513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114300</xdr:rowOff>
    </xdr:from>
    <xdr:to>
      <xdr:col>55</xdr:col>
      <xdr:colOff>0</xdr:colOff>
      <xdr:row>38</xdr:row>
      <xdr:rowOff>139700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9639300" y="6629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40657</xdr:rowOff>
    </xdr:from>
    <xdr:ext cx="378565" cy="259045"/>
    <xdr:sp macro="" textlink="">
      <xdr:nvSpPr>
        <xdr:cNvPr id="288" name="労働費平均値テキスト">
          <a:extLst>
            <a:ext uri="{FF2B5EF4-FFF2-40B4-BE49-F238E27FC236}">
              <a16:creationId xmlns:a16="http://schemas.microsoft.com/office/drawing/2014/main" xmlns="" id="{00000000-0008-0000-0700-000020010000}"/>
            </a:ext>
          </a:extLst>
        </xdr:cNvPr>
        <xdr:cNvSpPr txBox="1"/>
      </xdr:nvSpPr>
      <xdr:spPr>
        <a:xfrm>
          <a:off x="10528300" y="5698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17780</xdr:rowOff>
    </xdr:from>
    <xdr:to>
      <xdr:col>55</xdr:col>
      <xdr:colOff>50800</xdr:colOff>
      <xdr:row>34</xdr:row>
      <xdr:rowOff>119380</xdr:rowOff>
    </xdr:to>
    <xdr:sp macro="" textlink="">
      <xdr:nvSpPr>
        <xdr:cNvPr id="289" name="フローチャート: 判断 288">
          <a:extLst>
            <a:ext uri="{FF2B5EF4-FFF2-40B4-BE49-F238E27FC236}">
              <a16:creationId xmlns:a16="http://schemas.microsoft.com/office/drawing/2014/main" xmlns="" id="{00000000-0008-0000-0700-000021010000}"/>
            </a:ext>
          </a:extLst>
        </xdr:cNvPr>
        <xdr:cNvSpPr/>
      </xdr:nvSpPr>
      <xdr:spPr>
        <a:xfrm>
          <a:off x="10426700" y="584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143510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8750300" y="6654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163830</xdr:rowOff>
    </xdr:from>
    <xdr:to>
      <xdr:col>50</xdr:col>
      <xdr:colOff>165100</xdr:colOff>
      <xdr:row>34</xdr:row>
      <xdr:rowOff>93980</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9588500" y="58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110507</xdr:rowOff>
    </xdr:from>
    <xdr:ext cx="378565"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9450017" y="559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143510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7861300" y="6654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2540</xdr:rowOff>
    </xdr:from>
    <xdr:to>
      <xdr:col>46</xdr:col>
      <xdr:colOff>38100</xdr:colOff>
      <xdr:row>34</xdr:row>
      <xdr:rowOff>104140</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8699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120667</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8561017" y="5607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144780</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flipV="1">
          <a:off x="6972300" y="66548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46990</xdr:rowOff>
    </xdr:from>
    <xdr:to>
      <xdr:col>41</xdr:col>
      <xdr:colOff>101600</xdr:colOff>
      <xdr:row>34</xdr:row>
      <xdr:rowOff>148590</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7810500" y="587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165117</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7672017" y="565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48260</xdr:rowOff>
    </xdr:from>
    <xdr:to>
      <xdr:col>36</xdr:col>
      <xdr:colOff>165100</xdr:colOff>
      <xdr:row>34</xdr:row>
      <xdr:rowOff>149860</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6921500" y="58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166387</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6783017" y="5652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306" name="楕円 305">
          <a:extLst>
            <a:ext uri="{FF2B5EF4-FFF2-40B4-BE49-F238E27FC236}">
              <a16:creationId xmlns:a16="http://schemas.microsoft.com/office/drawing/2014/main" xmlns="" id="{00000000-0008-0000-0700-000032010000}"/>
            </a:ext>
          </a:extLst>
        </xdr:cNvPr>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149877</xdr:rowOff>
    </xdr:from>
    <xdr:ext cx="313932" cy="259045"/>
    <xdr:sp macro="" textlink="">
      <xdr:nvSpPr>
        <xdr:cNvPr id="307" name="労働費該当値テキスト">
          <a:extLst>
            <a:ext uri="{FF2B5EF4-FFF2-40B4-BE49-F238E27FC236}">
              <a16:creationId xmlns:a16="http://schemas.microsoft.com/office/drawing/2014/main" xmlns="" id="{00000000-0008-0000-0700-000033010000}"/>
            </a:ext>
          </a:extLst>
        </xdr:cNvPr>
        <xdr:cNvSpPr txBox="1"/>
      </xdr:nvSpPr>
      <xdr:spPr>
        <a:xfrm>
          <a:off x="10528300"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10177</xdr:rowOff>
    </xdr:from>
    <xdr:ext cx="313932"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82333" y="669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92710</xdr:rowOff>
    </xdr:from>
    <xdr:to>
      <xdr:col>46</xdr:col>
      <xdr:colOff>38100</xdr:colOff>
      <xdr:row>39</xdr:row>
      <xdr:rowOff>22860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8699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13987</xdr:rowOff>
    </xdr:from>
    <xdr:ext cx="313932"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93333"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10177</xdr:rowOff>
    </xdr:from>
    <xdr:ext cx="313932"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7704333" y="669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93980</xdr:rowOff>
    </xdr:from>
    <xdr:to>
      <xdr:col>36</xdr:col>
      <xdr:colOff>165100</xdr:colOff>
      <xdr:row>39</xdr:row>
      <xdr:rowOff>24130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692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15257</xdr:rowOff>
    </xdr:from>
    <xdr:ext cx="313932"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6815333" y="6701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xmlns=""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92563</xdr:rowOff>
    </xdr:from>
    <xdr:to>
      <xdr:col>54</xdr:col>
      <xdr:colOff>189865</xdr:colOff>
      <xdr:row>58</xdr:row>
      <xdr:rowOff>116566</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flipV="1">
          <a:off x="10475595" y="8836513"/>
          <a:ext cx="1270"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120393</xdr:rowOff>
    </xdr:from>
    <xdr:ext cx="378565" cy="259045"/>
    <xdr:sp macro="" textlink="">
      <xdr:nvSpPr>
        <xdr:cNvPr id="338" name="農林水産業費最小値テキスト">
          <a:extLst>
            <a:ext uri="{FF2B5EF4-FFF2-40B4-BE49-F238E27FC236}">
              <a16:creationId xmlns:a16="http://schemas.microsoft.com/office/drawing/2014/main" xmlns="" id="{00000000-0008-0000-0700-000052010000}"/>
            </a:ext>
          </a:extLst>
        </xdr:cNvPr>
        <xdr:cNvSpPr txBox="1"/>
      </xdr:nvSpPr>
      <xdr:spPr>
        <a:xfrm>
          <a:off x="10528300" y="10064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116566</xdr:rowOff>
    </xdr:from>
    <xdr:to>
      <xdr:col>55</xdr:col>
      <xdr:colOff>88900</xdr:colOff>
      <xdr:row>58</xdr:row>
      <xdr:rowOff>116566</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10388600" y="1006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39240</xdr:rowOff>
    </xdr:from>
    <xdr:ext cx="534377" cy="259045"/>
    <xdr:sp macro="" textlink="">
      <xdr:nvSpPr>
        <xdr:cNvPr id="340" name="農林水産業費最大値テキスト">
          <a:extLst>
            <a:ext uri="{FF2B5EF4-FFF2-40B4-BE49-F238E27FC236}">
              <a16:creationId xmlns:a16="http://schemas.microsoft.com/office/drawing/2014/main" xmlns="" id="{00000000-0008-0000-0700-000054010000}"/>
            </a:ext>
          </a:extLst>
        </xdr:cNvPr>
        <xdr:cNvSpPr txBox="1"/>
      </xdr:nvSpPr>
      <xdr:spPr>
        <a:xfrm>
          <a:off x="10528300" y="86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92563</xdr:rowOff>
    </xdr:from>
    <xdr:to>
      <xdr:col>55</xdr:col>
      <xdr:colOff>88900</xdr:colOff>
      <xdr:row>51</xdr:row>
      <xdr:rowOff>92563</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10388600" y="8836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92563</xdr:rowOff>
    </xdr:from>
    <xdr:to>
      <xdr:col>55</xdr:col>
      <xdr:colOff>0</xdr:colOff>
      <xdr:row>52</xdr:row>
      <xdr:rowOff>104998</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9639300" y="8836513"/>
          <a:ext cx="838200" cy="18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78895</xdr:rowOff>
    </xdr:from>
    <xdr:ext cx="534377" cy="259045"/>
    <xdr:sp macro="" textlink="">
      <xdr:nvSpPr>
        <xdr:cNvPr id="343" name="農林水産業費平均値テキスト">
          <a:extLst>
            <a:ext uri="{FF2B5EF4-FFF2-40B4-BE49-F238E27FC236}">
              <a16:creationId xmlns:a16="http://schemas.microsoft.com/office/drawing/2014/main" xmlns="" id="{00000000-0008-0000-0700-000057010000}"/>
            </a:ext>
          </a:extLst>
        </xdr:cNvPr>
        <xdr:cNvSpPr txBox="1"/>
      </xdr:nvSpPr>
      <xdr:spPr>
        <a:xfrm>
          <a:off x="10528300" y="9508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100468</xdr:rowOff>
    </xdr:from>
    <xdr:to>
      <xdr:col>55</xdr:col>
      <xdr:colOff>50800</xdr:colOff>
      <xdr:row>56</xdr:row>
      <xdr:rowOff>30618</xdr:rowOff>
    </xdr:to>
    <xdr:sp macro="" textlink="">
      <xdr:nvSpPr>
        <xdr:cNvPr id="344" name="フローチャート: 判断 343">
          <a:extLst>
            <a:ext uri="{FF2B5EF4-FFF2-40B4-BE49-F238E27FC236}">
              <a16:creationId xmlns:a16="http://schemas.microsoft.com/office/drawing/2014/main" xmlns="" id="{00000000-0008-0000-0700-000058010000}"/>
            </a:ext>
          </a:extLst>
        </xdr:cNvPr>
        <xdr:cNvSpPr/>
      </xdr:nvSpPr>
      <xdr:spPr>
        <a:xfrm>
          <a:off x="10426700" y="953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104998</xdr:rowOff>
    </xdr:from>
    <xdr:to>
      <xdr:col>50</xdr:col>
      <xdr:colOff>114300</xdr:colOff>
      <xdr:row>52</xdr:row>
      <xdr:rowOff>139243</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8750300" y="9020398"/>
          <a:ext cx="889000" cy="3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156840</xdr:rowOff>
    </xdr:from>
    <xdr:to>
      <xdr:col>50</xdr:col>
      <xdr:colOff>165100</xdr:colOff>
      <xdr:row>55</xdr:row>
      <xdr:rowOff>86990</xdr:rowOff>
    </xdr:to>
    <xdr:sp macro="" textlink="">
      <xdr:nvSpPr>
        <xdr:cNvPr id="346" name="フローチャート: 判断 345">
          <a:extLst>
            <a:ext uri="{FF2B5EF4-FFF2-40B4-BE49-F238E27FC236}">
              <a16:creationId xmlns:a16="http://schemas.microsoft.com/office/drawing/2014/main" xmlns="" id="{00000000-0008-0000-0700-00005A010000}"/>
            </a:ext>
          </a:extLst>
        </xdr:cNvPr>
        <xdr:cNvSpPr/>
      </xdr:nvSpPr>
      <xdr:spPr>
        <a:xfrm>
          <a:off x="9588500" y="941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78117</xdr:rowOff>
    </xdr:from>
    <xdr:ext cx="534377"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9372111" y="95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15708</xdr:rowOff>
    </xdr:from>
    <xdr:to>
      <xdr:col>45</xdr:col>
      <xdr:colOff>177800</xdr:colOff>
      <xdr:row>52</xdr:row>
      <xdr:rowOff>139243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7861300" y="8759658"/>
          <a:ext cx="889000" cy="29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110068</xdr:rowOff>
    </xdr:from>
    <xdr:to>
      <xdr:col>46</xdr:col>
      <xdr:colOff>38100</xdr:colOff>
      <xdr:row>56</xdr:row>
      <xdr:rowOff>40218</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8699500" y="95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31345</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8483111" y="963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15708</xdr:rowOff>
    </xdr:from>
    <xdr:to>
      <xdr:col>41</xdr:col>
      <xdr:colOff>50800</xdr:colOff>
      <xdr:row>52</xdr:row>
      <xdr:rowOff>125801</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6972300" y="8759658"/>
          <a:ext cx="889000" cy="28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146004</xdr:rowOff>
    </xdr:from>
    <xdr:to>
      <xdr:col>41</xdr:col>
      <xdr:colOff>101600</xdr:colOff>
      <xdr:row>55</xdr:row>
      <xdr:rowOff>76154</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7810500" y="940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67281</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7594111" y="949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127213</xdr:rowOff>
    </xdr:from>
    <xdr:to>
      <xdr:col>36</xdr:col>
      <xdr:colOff>165100</xdr:colOff>
      <xdr:row>56</xdr:row>
      <xdr:rowOff>57363</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6921500" y="955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48490</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6705111" y="964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41763</xdr:rowOff>
    </xdr:from>
    <xdr:to>
      <xdr:col>55</xdr:col>
      <xdr:colOff>50800</xdr:colOff>
      <xdr:row>51</xdr:row>
      <xdr:rowOff>143363</xdr:rowOff>
    </xdr:to>
    <xdr:sp macro="" textlink="">
      <xdr:nvSpPr>
        <xdr:cNvPr id="361" name="楕円 360">
          <a:extLst>
            <a:ext uri="{FF2B5EF4-FFF2-40B4-BE49-F238E27FC236}">
              <a16:creationId xmlns:a16="http://schemas.microsoft.com/office/drawing/2014/main" xmlns="" id="{00000000-0008-0000-0700-000069010000}"/>
            </a:ext>
          </a:extLst>
        </xdr:cNvPr>
        <xdr:cNvSpPr/>
      </xdr:nvSpPr>
      <xdr:spPr>
        <a:xfrm>
          <a:off x="10426700" y="87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166240</xdr:rowOff>
    </xdr:from>
    <xdr:ext cx="534377" cy="259045"/>
    <xdr:sp macro="" textlink="">
      <xdr:nvSpPr>
        <xdr:cNvPr id="362" name="農林水産業費該当値テキスト">
          <a:extLst>
            <a:ext uri="{FF2B5EF4-FFF2-40B4-BE49-F238E27FC236}">
              <a16:creationId xmlns:a16="http://schemas.microsoft.com/office/drawing/2014/main" xmlns="" id="{00000000-0008-0000-0700-00006A010000}"/>
            </a:ext>
          </a:extLst>
        </xdr:cNvPr>
        <xdr:cNvSpPr txBox="1"/>
      </xdr:nvSpPr>
      <xdr:spPr>
        <a:xfrm>
          <a:off x="10528300" y="87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54198</xdr:rowOff>
    </xdr:from>
    <xdr:to>
      <xdr:col>50</xdr:col>
      <xdr:colOff>165100</xdr:colOff>
      <xdr:row>52</xdr:row>
      <xdr:rowOff>155798</xdr:rowOff>
    </xdr:to>
    <xdr:sp macro="" textlink="">
      <xdr:nvSpPr>
        <xdr:cNvPr id="363" name="楕円 362">
          <a:extLst>
            <a:ext uri="{FF2B5EF4-FFF2-40B4-BE49-F238E27FC236}">
              <a16:creationId xmlns:a16="http://schemas.microsoft.com/office/drawing/2014/main" xmlns="" id="{00000000-0008-0000-0700-00006B010000}"/>
            </a:ext>
          </a:extLst>
        </xdr:cNvPr>
        <xdr:cNvSpPr/>
      </xdr:nvSpPr>
      <xdr:spPr>
        <a:xfrm>
          <a:off x="9588500" y="896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875</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372111" y="874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88443</xdr:rowOff>
    </xdr:from>
    <xdr:to>
      <xdr:col>46</xdr:col>
      <xdr:colOff>38100</xdr:colOff>
      <xdr:row>53</xdr:row>
      <xdr:rowOff>18593</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8699500" y="900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35120</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8483111" y="877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136358</xdr:rowOff>
    </xdr:from>
    <xdr:to>
      <xdr:col>41</xdr:col>
      <xdr:colOff>101600</xdr:colOff>
      <xdr:row>51</xdr:row>
      <xdr:rowOff>66508</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7810500" y="87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83035</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594111" y="84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75001</xdr:rowOff>
    </xdr:from>
    <xdr:to>
      <xdr:col>36</xdr:col>
      <xdr:colOff>165100</xdr:colOff>
      <xdr:row>53</xdr:row>
      <xdr:rowOff>5151</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6921500" y="89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21678</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6705111" y="876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xmlns=""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62281</xdr:rowOff>
    </xdr:from>
    <xdr:to>
      <xdr:col>54</xdr:col>
      <xdr:colOff>189865</xdr:colOff>
      <xdr:row>79</xdr:row>
      <xdr:rowOff>134289</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flipV="1">
          <a:off x="10475595" y="12235231"/>
          <a:ext cx="1270" cy="144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138116</xdr:rowOff>
    </xdr:from>
    <xdr:ext cx="469744" cy="259045"/>
    <xdr:sp macro="" textlink="">
      <xdr:nvSpPr>
        <xdr:cNvPr id="396" name="商工費最小値テキスト">
          <a:extLst>
            <a:ext uri="{FF2B5EF4-FFF2-40B4-BE49-F238E27FC236}">
              <a16:creationId xmlns:a16="http://schemas.microsoft.com/office/drawing/2014/main" xmlns="" id="{00000000-0008-0000-0700-00008C010000}"/>
            </a:ext>
          </a:extLst>
        </xdr:cNvPr>
        <xdr:cNvSpPr txBox="1"/>
      </xdr:nvSpPr>
      <xdr:spPr>
        <a:xfrm>
          <a:off x="10528300" y="1368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134289</xdr:rowOff>
    </xdr:from>
    <xdr:to>
      <xdr:col>55</xdr:col>
      <xdr:colOff>88900</xdr:colOff>
      <xdr:row>79</xdr:row>
      <xdr:rowOff>134289</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36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8958</xdr:rowOff>
    </xdr:from>
    <xdr:ext cx="534377" cy="259045"/>
    <xdr:sp macro="" textlink="">
      <xdr:nvSpPr>
        <xdr:cNvPr id="398" name="商工費最大値テキスト">
          <a:extLst>
            <a:ext uri="{FF2B5EF4-FFF2-40B4-BE49-F238E27FC236}">
              <a16:creationId xmlns:a16="http://schemas.microsoft.com/office/drawing/2014/main" xmlns="" id="{00000000-0008-0000-0700-00008E010000}"/>
            </a:ext>
          </a:extLst>
        </xdr:cNvPr>
        <xdr:cNvSpPr txBox="1"/>
      </xdr:nvSpPr>
      <xdr:spPr>
        <a:xfrm>
          <a:off x="10528300" y="120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62281</xdr:rowOff>
    </xdr:from>
    <xdr:to>
      <xdr:col>55</xdr:col>
      <xdr:colOff>88900</xdr:colOff>
      <xdr:row>71</xdr:row>
      <xdr:rowOff>62281</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223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111239</xdr:rowOff>
    </xdr:from>
    <xdr:to>
      <xdr:col>55</xdr:col>
      <xdr:colOff>0</xdr:colOff>
      <xdr:row>76</xdr:row>
      <xdr:rowOff>114021</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9639300" y="12284189"/>
          <a:ext cx="838200" cy="86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85882</xdr:rowOff>
    </xdr:from>
    <xdr:ext cx="534377" cy="259045"/>
    <xdr:sp macro="" textlink="">
      <xdr:nvSpPr>
        <xdr:cNvPr id="401" name="商工費平均値テキスト">
          <a:extLst>
            <a:ext uri="{FF2B5EF4-FFF2-40B4-BE49-F238E27FC236}">
              <a16:creationId xmlns:a16="http://schemas.microsoft.com/office/drawing/2014/main" xmlns="" id="{00000000-0008-0000-0700-000091010000}"/>
            </a:ext>
          </a:extLst>
        </xdr:cNvPr>
        <xdr:cNvSpPr txBox="1"/>
      </xdr:nvSpPr>
      <xdr:spPr>
        <a:xfrm>
          <a:off x="10528300" y="1294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107455</xdr:rowOff>
    </xdr:from>
    <xdr:to>
      <xdr:col>55</xdr:col>
      <xdr:colOff>50800</xdr:colOff>
      <xdr:row>76</xdr:row>
      <xdr:rowOff>37604</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10426700" y="129662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114021</xdr:rowOff>
    </xdr:from>
    <xdr:to>
      <xdr:col>50</xdr:col>
      <xdr:colOff>114300</xdr:colOff>
      <xdr:row>77</xdr:row>
      <xdr:rowOff>56604</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8750300" y="13144221"/>
          <a:ext cx="889000" cy="1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146507</xdr:rowOff>
    </xdr:from>
    <xdr:to>
      <xdr:col>50</xdr:col>
      <xdr:colOff>165100</xdr:colOff>
      <xdr:row>78</xdr:row>
      <xdr:rowOff>76657</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9588500" y="133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67784</xdr:rowOff>
    </xdr:from>
    <xdr:ext cx="534377"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9372111" y="1344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31459</xdr:rowOff>
    </xdr:from>
    <xdr:to>
      <xdr:col>45</xdr:col>
      <xdr:colOff>177800</xdr:colOff>
      <xdr:row>77</xdr:row>
      <xdr:rowOff>56604</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7861300" y="13061659"/>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12509</xdr:rowOff>
    </xdr:from>
    <xdr:to>
      <xdr:col>46</xdr:col>
      <xdr:colOff>38100</xdr:colOff>
      <xdr:row>78</xdr:row>
      <xdr:rowOff>114109</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8699500" y="133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105236</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8483111" y="134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31459</xdr:rowOff>
    </xdr:from>
    <xdr:to>
      <xdr:col>41</xdr:col>
      <xdr:colOff>50800</xdr:colOff>
      <xdr:row>77</xdr:row>
      <xdr:rowOff>169799</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6972300" y="13061659"/>
          <a:ext cx="889000" cy="30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113094</xdr:rowOff>
    </xdr:from>
    <xdr:to>
      <xdr:col>41</xdr:col>
      <xdr:colOff>101600</xdr:colOff>
      <xdr:row>78</xdr:row>
      <xdr:rowOff>43244</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7810500" y="1331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34371</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7594111" y="134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128257</xdr:rowOff>
    </xdr:from>
    <xdr:to>
      <xdr:col>36</xdr:col>
      <xdr:colOff>165100</xdr:colOff>
      <xdr:row>78</xdr:row>
      <xdr:rowOff>58407</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6921500" y="1332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49534</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05111" y="13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60439</xdr:rowOff>
    </xdr:from>
    <xdr:to>
      <xdr:col>55</xdr:col>
      <xdr:colOff>50800</xdr:colOff>
      <xdr:row>71</xdr:row>
      <xdr:rowOff>162039</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10426700" y="12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146816</xdr:rowOff>
    </xdr:from>
    <xdr:ext cx="534377" cy="259045"/>
    <xdr:sp macro="" textlink="">
      <xdr:nvSpPr>
        <xdr:cNvPr id="420" name="商工費該当値テキスト">
          <a:extLst>
            <a:ext uri="{FF2B5EF4-FFF2-40B4-BE49-F238E27FC236}">
              <a16:creationId xmlns:a16="http://schemas.microsoft.com/office/drawing/2014/main" xmlns="" id="{00000000-0008-0000-0700-0000A4010000}"/>
            </a:ext>
          </a:extLst>
        </xdr:cNvPr>
        <xdr:cNvSpPr txBox="1"/>
      </xdr:nvSpPr>
      <xdr:spPr>
        <a:xfrm>
          <a:off x="10528300" y="1214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63221</xdr:rowOff>
    </xdr:from>
    <xdr:to>
      <xdr:col>50</xdr:col>
      <xdr:colOff>165100</xdr:colOff>
      <xdr:row>76</xdr:row>
      <xdr:rowOff>164821</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9588500" y="130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9898</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372111" y="1286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5804</xdr:rowOff>
    </xdr:from>
    <xdr:to>
      <xdr:col>46</xdr:col>
      <xdr:colOff>38100</xdr:colOff>
      <xdr:row>77</xdr:row>
      <xdr:rowOff>107404</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8699500" y="132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123931</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483111" y="129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152109</xdr:rowOff>
    </xdr:from>
    <xdr:to>
      <xdr:col>41</xdr:col>
      <xdr:colOff>101600</xdr:colOff>
      <xdr:row>76</xdr:row>
      <xdr:rowOff>82259</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7810500" y="130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98785</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594111" y="1278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118999</xdr:rowOff>
    </xdr:from>
    <xdr:to>
      <xdr:col>36</xdr:col>
      <xdr:colOff>165100</xdr:colOff>
      <xdr:row>78</xdr:row>
      <xdr:rowOff>49149</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6921500" y="133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65676</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05111" y="130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xmlns=""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51428</xdr:rowOff>
    </xdr:from>
    <xdr:to>
      <xdr:col>54</xdr:col>
      <xdr:colOff>189865</xdr:colOff>
      <xdr:row>98</xdr:row>
      <xdr:rowOff>79056</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flipV="1">
          <a:off x="10475595" y="15824828"/>
          <a:ext cx="1270" cy="105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82883</xdr:rowOff>
    </xdr:from>
    <xdr:ext cx="534377" cy="259045"/>
    <xdr:sp macro="" textlink="">
      <xdr:nvSpPr>
        <xdr:cNvPr id="456" name="土木費最小値テキスト">
          <a:extLst>
            <a:ext uri="{FF2B5EF4-FFF2-40B4-BE49-F238E27FC236}">
              <a16:creationId xmlns:a16="http://schemas.microsoft.com/office/drawing/2014/main" xmlns="" id="{00000000-0008-0000-0700-0000C8010000}"/>
            </a:ext>
          </a:extLst>
        </xdr:cNvPr>
        <xdr:cNvSpPr txBox="1"/>
      </xdr:nvSpPr>
      <xdr:spPr>
        <a:xfrm>
          <a:off x="10528300" y="168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79056</xdr:rowOff>
    </xdr:from>
    <xdr:to>
      <xdr:col>55</xdr:col>
      <xdr:colOff>88900</xdr:colOff>
      <xdr:row>98</xdr:row>
      <xdr:rowOff>79056</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688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169555</xdr:rowOff>
    </xdr:from>
    <xdr:ext cx="534377" cy="259045"/>
    <xdr:sp macro="" textlink="">
      <xdr:nvSpPr>
        <xdr:cNvPr id="458" name="土木費最大値テキスト">
          <a:extLst>
            <a:ext uri="{FF2B5EF4-FFF2-40B4-BE49-F238E27FC236}">
              <a16:creationId xmlns:a16="http://schemas.microsoft.com/office/drawing/2014/main" xmlns="" id="{00000000-0008-0000-0700-0000CA010000}"/>
            </a:ext>
          </a:extLst>
        </xdr:cNvPr>
        <xdr:cNvSpPr txBox="1"/>
      </xdr:nvSpPr>
      <xdr:spPr>
        <a:xfrm>
          <a:off x="10528300" y="156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51428</xdr:rowOff>
    </xdr:from>
    <xdr:to>
      <xdr:col>55</xdr:col>
      <xdr:colOff>88900</xdr:colOff>
      <xdr:row>92</xdr:row>
      <xdr:rowOff>51428</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58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120759</xdr:rowOff>
    </xdr:from>
    <xdr:to>
      <xdr:col>55</xdr:col>
      <xdr:colOff>0</xdr:colOff>
      <xdr:row>95</xdr:row>
      <xdr:rowOff>7210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9639300" y="16237059"/>
          <a:ext cx="838200" cy="5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137050</xdr:rowOff>
    </xdr:from>
    <xdr:ext cx="534377" cy="259045"/>
    <xdr:sp macro="" textlink="">
      <xdr:nvSpPr>
        <xdr:cNvPr id="461" name="土木費平均値テキスト">
          <a:extLst>
            <a:ext uri="{FF2B5EF4-FFF2-40B4-BE49-F238E27FC236}">
              <a16:creationId xmlns:a16="http://schemas.microsoft.com/office/drawing/2014/main" xmlns="" id="{00000000-0008-0000-0700-0000CD010000}"/>
            </a:ext>
          </a:extLst>
        </xdr:cNvPr>
        <xdr:cNvSpPr txBox="1"/>
      </xdr:nvSpPr>
      <xdr:spPr>
        <a:xfrm>
          <a:off x="10528300" y="16253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158623</xdr:rowOff>
    </xdr:from>
    <xdr:to>
      <xdr:col>55</xdr:col>
      <xdr:colOff>50800</xdr:colOff>
      <xdr:row>95</xdr:row>
      <xdr:rowOff>88773</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10426700" y="1627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126082</xdr:rowOff>
    </xdr:from>
    <xdr:to>
      <xdr:col>50</xdr:col>
      <xdr:colOff>114300</xdr:colOff>
      <xdr:row>95</xdr:row>
      <xdr:rowOff>7210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8750300" y="1624238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19732</xdr:rowOff>
    </xdr:from>
    <xdr:to>
      <xdr:col>50</xdr:col>
      <xdr:colOff>165100</xdr:colOff>
      <xdr:row>94</xdr:row>
      <xdr:rowOff>121332</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9588500" y="1613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137859</xdr:rowOff>
    </xdr:from>
    <xdr:ext cx="534377"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9372111" y="1591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14884</xdr:rowOff>
    </xdr:from>
    <xdr:to>
      <xdr:col>45</xdr:col>
      <xdr:colOff>177800</xdr:colOff>
      <xdr:row>94</xdr:row>
      <xdr:rowOff>126082</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7861300" y="15445384"/>
          <a:ext cx="889000" cy="79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53499</xdr:rowOff>
    </xdr:from>
    <xdr:to>
      <xdr:col>46</xdr:col>
      <xdr:colOff>38100</xdr:colOff>
      <xdr:row>94</xdr:row>
      <xdr:rowOff>155099</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8699500" y="1616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176</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8483111" y="1594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14884</xdr:rowOff>
    </xdr:from>
    <xdr:to>
      <xdr:col>41</xdr:col>
      <xdr:colOff>50800</xdr:colOff>
      <xdr:row>93</xdr:row>
      <xdr:rowOff>155897</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6972300" y="15445384"/>
          <a:ext cx="889000" cy="65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115156</xdr:rowOff>
    </xdr:from>
    <xdr:to>
      <xdr:col>41</xdr:col>
      <xdr:colOff>101600</xdr:colOff>
      <xdr:row>94</xdr:row>
      <xdr:rowOff>45306</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7810500" y="160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36433</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7594111" y="161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127860</xdr:rowOff>
    </xdr:from>
    <xdr:to>
      <xdr:col>36</xdr:col>
      <xdr:colOff>165100</xdr:colOff>
      <xdr:row>95</xdr:row>
      <xdr:rowOff>58010</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6921500" y="1624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49137</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05111" y="1633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69959</xdr:rowOff>
    </xdr:from>
    <xdr:to>
      <xdr:col>55</xdr:col>
      <xdr:colOff>50800</xdr:colOff>
      <xdr:row>95</xdr:row>
      <xdr:rowOff>109</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10426700" y="161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92836</xdr:rowOff>
    </xdr:from>
    <xdr:ext cx="534377" cy="259045"/>
    <xdr:sp macro="" textlink="">
      <xdr:nvSpPr>
        <xdr:cNvPr id="480" name="土木費該当値テキスト">
          <a:extLst>
            <a:ext uri="{FF2B5EF4-FFF2-40B4-BE49-F238E27FC236}">
              <a16:creationId xmlns:a16="http://schemas.microsoft.com/office/drawing/2014/main" xmlns="" id="{00000000-0008-0000-0700-0000E0010000}"/>
            </a:ext>
          </a:extLst>
        </xdr:cNvPr>
        <xdr:cNvSpPr txBox="1"/>
      </xdr:nvSpPr>
      <xdr:spPr>
        <a:xfrm>
          <a:off x="10528300" y="1603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127860</xdr:rowOff>
    </xdr:from>
    <xdr:to>
      <xdr:col>50</xdr:col>
      <xdr:colOff>165100</xdr:colOff>
      <xdr:row>95</xdr:row>
      <xdr:rowOff>58010</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9588500" y="162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49137</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9372111" y="1633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75282</xdr:rowOff>
    </xdr:from>
    <xdr:to>
      <xdr:col>46</xdr:col>
      <xdr:colOff>38100</xdr:colOff>
      <xdr:row>95</xdr:row>
      <xdr:rowOff>5432</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8699500" y="1619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168009</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8483111" y="1628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135534</xdr:rowOff>
    </xdr:from>
    <xdr:to>
      <xdr:col>41</xdr:col>
      <xdr:colOff>101600</xdr:colOff>
      <xdr:row>90</xdr:row>
      <xdr:rowOff>65684</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7810500" y="1539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82211</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7594111" y="1516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105097</xdr:rowOff>
    </xdr:from>
    <xdr:to>
      <xdr:col>36</xdr:col>
      <xdr:colOff>165100</xdr:colOff>
      <xdr:row>94</xdr:row>
      <xdr:rowOff>35247</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6921500" y="1604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51774</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6705111" y="1582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xmlns=""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23685</xdr:rowOff>
    </xdr:from>
    <xdr:to>
      <xdr:col>85</xdr:col>
      <xdr:colOff>126364</xdr:colOff>
      <xdr:row>39</xdr:row>
      <xdr:rowOff>71120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6317595" y="5167185"/>
          <a:ext cx="1269" cy="159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74947</xdr:rowOff>
    </xdr:from>
    <xdr:ext cx="534377" cy="259045"/>
    <xdr:sp macro="" textlink="">
      <xdr:nvSpPr>
        <xdr:cNvPr id="514" name="消防費最小値テキスト">
          <a:extLst>
            <a:ext uri="{FF2B5EF4-FFF2-40B4-BE49-F238E27FC236}">
              <a16:creationId xmlns:a16="http://schemas.microsoft.com/office/drawing/2014/main" xmlns="" id="{00000000-0008-0000-0700-000002020000}"/>
            </a:ext>
          </a:extLst>
        </xdr:cNvPr>
        <xdr:cNvSpPr txBox="1"/>
      </xdr:nvSpPr>
      <xdr:spPr>
        <a:xfrm>
          <a:off x="16370300" y="67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71120</xdr:rowOff>
    </xdr:from>
    <xdr:to>
      <xdr:col>86</xdr:col>
      <xdr:colOff>25400</xdr:colOff>
      <xdr:row>39</xdr:row>
      <xdr:rowOff>71120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675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141812</xdr:rowOff>
    </xdr:from>
    <xdr:ext cx="534377" cy="259045"/>
    <xdr:sp macro="" textlink="">
      <xdr:nvSpPr>
        <xdr:cNvPr id="516" name="消防費最大値テキスト">
          <a:extLst>
            <a:ext uri="{FF2B5EF4-FFF2-40B4-BE49-F238E27FC236}">
              <a16:creationId xmlns:a16="http://schemas.microsoft.com/office/drawing/2014/main" xmlns="" id="{00000000-0008-0000-0700-000004020000}"/>
            </a:ext>
          </a:extLst>
        </xdr:cNvPr>
        <xdr:cNvSpPr txBox="1"/>
      </xdr:nvSpPr>
      <xdr:spPr>
        <a:xfrm>
          <a:off x="16370300" y="49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23685</xdr:rowOff>
    </xdr:from>
    <xdr:to>
      <xdr:col>86</xdr:col>
      <xdr:colOff>25400</xdr:colOff>
      <xdr:row>30</xdr:row>
      <xdr:rowOff>23685</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516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77597</xdr:rowOff>
    </xdr:from>
    <xdr:to>
      <xdr:col>85</xdr:col>
      <xdr:colOff>127000</xdr:colOff>
      <xdr:row>38</xdr:row>
      <xdr:rowOff>98361</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5481300" y="6592697"/>
          <a:ext cx="8382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69295</xdr:rowOff>
    </xdr:from>
    <xdr:ext cx="534377" cy="259045"/>
    <xdr:sp macro="" textlink="">
      <xdr:nvSpPr>
        <xdr:cNvPr id="519" name="消防費平均値テキスト">
          <a:extLst>
            <a:ext uri="{FF2B5EF4-FFF2-40B4-BE49-F238E27FC236}">
              <a16:creationId xmlns:a16="http://schemas.microsoft.com/office/drawing/2014/main" xmlns="" id="{00000000-0008-0000-0700-000007020000}"/>
            </a:ext>
          </a:extLst>
        </xdr:cNvPr>
        <xdr:cNvSpPr txBox="1"/>
      </xdr:nvSpPr>
      <xdr:spPr>
        <a:xfrm>
          <a:off x="16370300" y="607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46418</xdr:rowOff>
    </xdr:from>
    <xdr:to>
      <xdr:col>85</xdr:col>
      <xdr:colOff>177800</xdr:colOff>
      <xdr:row>36</xdr:row>
      <xdr:rowOff>148018</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6268700" y="621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77597</xdr:rowOff>
    </xdr:from>
    <xdr:to>
      <xdr:col>81</xdr:col>
      <xdr:colOff>50800</xdr:colOff>
      <xdr:row>39</xdr:row>
      <xdr:rowOff>130366</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4592300" y="6592697"/>
          <a:ext cx="889000" cy="2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155575</xdr:rowOff>
    </xdr:from>
    <xdr:to>
      <xdr:col>81</xdr:col>
      <xdr:colOff>101600</xdr:colOff>
      <xdr:row>37</xdr:row>
      <xdr:rowOff>85725</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54305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102252</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14111" y="61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157797</xdr:rowOff>
    </xdr:from>
    <xdr:to>
      <xdr:col>76</xdr:col>
      <xdr:colOff>114300</xdr:colOff>
      <xdr:row>39</xdr:row>
      <xdr:rowOff>130366</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3703300" y="6158547"/>
          <a:ext cx="889000" cy="6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74613</xdr:rowOff>
    </xdr:from>
    <xdr:to>
      <xdr:col>76</xdr:col>
      <xdr:colOff>165100</xdr:colOff>
      <xdr:row>38</xdr:row>
      <xdr:rowOff>4763</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4541500" y="6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21290</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325111" y="619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157797</xdr:rowOff>
    </xdr:from>
    <xdr:to>
      <xdr:col>71</xdr:col>
      <xdr:colOff>177800</xdr:colOff>
      <xdr:row>37</xdr:row>
      <xdr:rowOff>136080</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2814300" y="6158547"/>
          <a:ext cx="889000" cy="3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114046</xdr:rowOff>
    </xdr:from>
    <xdr:to>
      <xdr:col>72</xdr:col>
      <xdr:colOff>38100</xdr:colOff>
      <xdr:row>37</xdr:row>
      <xdr:rowOff>44196</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3652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35323</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436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89662</xdr:rowOff>
    </xdr:from>
    <xdr:to>
      <xdr:col>67</xdr:col>
      <xdr:colOff>101600</xdr:colOff>
      <xdr:row>37</xdr:row>
      <xdr:rowOff>19812</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2763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36339</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547111" y="60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47561</xdr:rowOff>
    </xdr:from>
    <xdr:to>
      <xdr:col>85</xdr:col>
      <xdr:colOff>177800</xdr:colOff>
      <xdr:row>38</xdr:row>
      <xdr:rowOff>149161</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6268700" y="65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25988</xdr:rowOff>
    </xdr:from>
    <xdr:ext cx="534377" cy="259045"/>
    <xdr:sp macro="" textlink="">
      <xdr:nvSpPr>
        <xdr:cNvPr id="538" name="消防費該当値テキスト">
          <a:extLst>
            <a:ext uri="{FF2B5EF4-FFF2-40B4-BE49-F238E27FC236}">
              <a16:creationId xmlns:a16="http://schemas.microsoft.com/office/drawing/2014/main" xmlns="" id="{00000000-0008-0000-0700-00001A020000}"/>
            </a:ext>
          </a:extLst>
        </xdr:cNvPr>
        <xdr:cNvSpPr txBox="1"/>
      </xdr:nvSpPr>
      <xdr:spPr>
        <a:xfrm>
          <a:off x="16370300" y="654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26797</xdr:rowOff>
    </xdr:from>
    <xdr:to>
      <xdr:col>81</xdr:col>
      <xdr:colOff>101600</xdr:colOff>
      <xdr:row>38</xdr:row>
      <xdr:rowOff>128397</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5430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119524</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14111" y="663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79566</xdr:rowOff>
    </xdr:from>
    <xdr:to>
      <xdr:col>76</xdr:col>
      <xdr:colOff>165100</xdr:colOff>
      <xdr:row>40</xdr:row>
      <xdr:rowOff>9716</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4541500" y="67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40</xdr:row>
      <xdr:rowOff>843</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325111" y="68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106997</xdr:rowOff>
    </xdr:from>
    <xdr:to>
      <xdr:col>72</xdr:col>
      <xdr:colOff>38100</xdr:colOff>
      <xdr:row>36</xdr:row>
      <xdr:rowOff>37147</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3652500" y="61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53674</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58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85280</xdr:rowOff>
    </xdr:from>
    <xdr:to>
      <xdr:col>67</xdr:col>
      <xdr:colOff>101600</xdr:colOff>
      <xdr:row>38</xdr:row>
      <xdr:rowOff>15430</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2763500" y="64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6558</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652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86360</xdr:rowOff>
    </xdr:from>
    <xdr:to>
      <xdr:col>85</xdr:col>
      <xdr:colOff>126364</xdr:colOff>
      <xdr:row>56</xdr:row>
      <xdr:rowOff>62167</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9173210"/>
          <a:ext cx="1269" cy="490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65994</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96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62167</xdr:rowOff>
    </xdr:from>
    <xdr:to>
      <xdr:col>86</xdr:col>
      <xdr:colOff>25400</xdr:colOff>
      <xdr:row>56</xdr:row>
      <xdr:rowOff>62167</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9663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33037</xdr:rowOff>
    </xdr:from>
    <xdr:ext cx="534377"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94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55,900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86360</xdr:rowOff>
    </xdr:from>
    <xdr:to>
      <xdr:col>86</xdr:col>
      <xdr:colOff>25400</xdr:colOff>
      <xdr:row>53</xdr:row>
      <xdr:rowOff>86360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917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53060</xdr:rowOff>
    </xdr:from>
    <xdr:to>
      <xdr:col>85</xdr:col>
      <xdr:colOff>127000</xdr:colOff>
      <xdr:row>53</xdr:row>
      <xdr:rowOff>86360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5481300" y="8625560"/>
          <a:ext cx="838200" cy="5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124324</xdr:rowOff>
    </xdr:from>
    <xdr:ext cx="534377"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38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145897</xdr:rowOff>
    </xdr:from>
    <xdr:to>
      <xdr:col>85</xdr:col>
      <xdr:colOff>177800</xdr:colOff>
      <xdr:row>55</xdr:row>
      <xdr:rowOff>76047</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40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53060</xdr:rowOff>
    </xdr:from>
    <xdr:to>
      <xdr:col>81</xdr:col>
      <xdr:colOff>50800</xdr:colOff>
      <xdr:row>56</xdr:row>
      <xdr:rowOff>14770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4592300" y="8625560"/>
          <a:ext cx="889000" cy="99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25426</xdr:rowOff>
    </xdr:from>
    <xdr:to>
      <xdr:col>81</xdr:col>
      <xdr:colOff>101600</xdr:colOff>
      <xdr:row>55</xdr:row>
      <xdr:rowOff>127026</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45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118153</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214111" y="95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14770</xdr:rowOff>
    </xdr:from>
    <xdr:to>
      <xdr:col>76</xdr:col>
      <xdr:colOff>114300</xdr:colOff>
      <xdr:row>58</xdr:row>
      <xdr:rowOff>117793</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3703300" y="9615970"/>
          <a:ext cx="889000" cy="4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57162</xdr:rowOff>
    </xdr:from>
    <xdr:to>
      <xdr:col>76</xdr:col>
      <xdr:colOff>165100</xdr:colOff>
      <xdr:row>56</xdr:row>
      <xdr:rowOff>158762</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65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149889</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325111" y="97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71692</xdr:rowOff>
    </xdr:from>
    <xdr:to>
      <xdr:col>71</xdr:col>
      <xdr:colOff>177800</xdr:colOff>
      <xdr:row>58</xdr:row>
      <xdr:rowOff>117793</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2814300" y="10015792"/>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69507</xdr:rowOff>
    </xdr:from>
    <xdr:to>
      <xdr:col>72</xdr:col>
      <xdr:colOff>38100</xdr:colOff>
      <xdr:row>56</xdr:row>
      <xdr:rowOff>171107</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67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16184</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36111" y="944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112370</xdr:rowOff>
    </xdr:from>
    <xdr:to>
      <xdr:col>67</xdr:col>
      <xdr:colOff>101600</xdr:colOff>
      <xdr:row>57</xdr:row>
      <xdr:rowOff>42520</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7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59047</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47111" y="948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35560</xdr:rowOff>
    </xdr:from>
    <xdr:to>
      <xdr:col>85</xdr:col>
      <xdr:colOff>177800</xdr:colOff>
      <xdr:row>53</xdr:row>
      <xdr:rowOff>137160</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12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160037</xdr:rowOff>
    </xdr:from>
    <xdr:ext cx="534377"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0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2260</xdr:rowOff>
    </xdr:from>
    <xdr:to>
      <xdr:col>81</xdr:col>
      <xdr:colOff>101600</xdr:colOff>
      <xdr:row>50</xdr:row>
      <xdr:rowOff>103860</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85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48</xdr:row>
      <xdr:rowOff>120387</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834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135420</xdr:rowOff>
    </xdr:from>
    <xdr:to>
      <xdr:col>76</xdr:col>
      <xdr:colOff>165100</xdr:colOff>
      <xdr:row>56</xdr:row>
      <xdr:rowOff>65570</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95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82097</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934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66993</xdr:rowOff>
    </xdr:from>
    <xdr:to>
      <xdr:col>72</xdr:col>
      <xdr:colOff>38100</xdr:colOff>
      <xdr:row>58</xdr:row>
      <xdr:rowOff>168593</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100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159720</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10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20892</xdr:rowOff>
    </xdr:from>
    <xdr:to>
      <xdr:col>67</xdr:col>
      <xdr:colOff>101600</xdr:colOff>
      <xdr:row>58</xdr:row>
      <xdr:rowOff>122492</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9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113619</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100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144272</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6317595" y="12317222"/>
          <a:ext cx="1269"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xmlns=""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90949</xdr:rowOff>
    </xdr:from>
    <xdr:ext cx="469744" cy="259045"/>
    <xdr:sp macro="" textlink="">
      <xdr:nvSpPr>
        <xdr:cNvPr id="631" name="災害復旧費最大値テキスト">
          <a:extLst>
            <a:ext uri="{FF2B5EF4-FFF2-40B4-BE49-F238E27FC236}">
              <a16:creationId xmlns:a16="http://schemas.microsoft.com/office/drawing/2014/main" xmlns="" id="{00000000-0008-0000-0700-000077020000}"/>
            </a:ext>
          </a:extLst>
        </xdr:cNvPr>
        <xdr:cNvSpPr txBox="1"/>
      </xdr:nvSpPr>
      <xdr:spPr>
        <a:xfrm>
          <a:off x="16370300" y="1209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144272</xdr:rowOff>
    </xdr:from>
    <xdr:to>
      <xdr:col>86</xdr:col>
      <xdr:colOff>25400</xdr:colOff>
      <xdr:row>71</xdr:row>
      <xdr:rowOff>144272</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231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126746</xdr:rowOff>
    </xdr:from>
    <xdr:to>
      <xdr:col>85</xdr:col>
      <xdr:colOff>127000</xdr:colOff>
      <xdr:row>71</xdr:row>
      <xdr:rowOff>144272</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5481300" y="12299696"/>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7129</xdr:rowOff>
    </xdr:from>
    <xdr:ext cx="378565" cy="259045"/>
    <xdr:sp macro="" textlink="">
      <xdr:nvSpPr>
        <xdr:cNvPr id="634" name="災害復旧費平均値テキスト">
          <a:extLst>
            <a:ext uri="{FF2B5EF4-FFF2-40B4-BE49-F238E27FC236}">
              <a16:creationId xmlns:a16="http://schemas.microsoft.com/office/drawing/2014/main" xmlns="" id="{00000000-0008-0000-0700-00007A020000}"/>
            </a:ext>
          </a:extLst>
        </xdr:cNvPr>
        <xdr:cNvSpPr txBox="1"/>
      </xdr:nvSpPr>
      <xdr:spPr>
        <a:xfrm>
          <a:off x="16370300" y="13208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28702</xdr:rowOff>
    </xdr:from>
    <xdr:to>
      <xdr:col>85</xdr:col>
      <xdr:colOff>177800</xdr:colOff>
      <xdr:row>77</xdr:row>
      <xdr:rowOff>130302</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6268700" y="132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126746</xdr:rowOff>
    </xdr:from>
    <xdr:to>
      <xdr:col>81</xdr:col>
      <xdr:colOff>50800</xdr:colOff>
      <xdr:row>71</xdr:row>
      <xdr:rowOff>170942</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4592300" y="12299696"/>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75564</xdr:rowOff>
    </xdr:from>
    <xdr:to>
      <xdr:col>81</xdr:col>
      <xdr:colOff>101600</xdr:colOff>
      <xdr:row>78</xdr:row>
      <xdr:rowOff>5714</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5430500" y="132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168291</xdr:rowOff>
    </xdr:from>
    <xdr:ext cx="378565"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5292017" y="13369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170942</xdr:rowOff>
    </xdr:from>
    <xdr:to>
      <xdr:col>76</xdr:col>
      <xdr:colOff>114300</xdr:colOff>
      <xdr:row>76</xdr:row>
      <xdr:rowOff>167512</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3703300" y="12343892"/>
          <a:ext cx="889000" cy="85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82804</xdr:rowOff>
    </xdr:from>
    <xdr:to>
      <xdr:col>76</xdr:col>
      <xdr:colOff>165100</xdr:colOff>
      <xdr:row>78</xdr:row>
      <xdr:rowOff>12954</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4541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4081</xdr:rowOff>
    </xdr:from>
    <xdr:ext cx="378565"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403017" y="13377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32638</xdr:rowOff>
    </xdr:from>
    <xdr:to>
      <xdr:col>71</xdr:col>
      <xdr:colOff>177800</xdr:colOff>
      <xdr:row>76</xdr:row>
      <xdr:rowOff>167512</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2814300" y="13062838"/>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116332</xdr:rowOff>
    </xdr:from>
    <xdr:to>
      <xdr:col>72</xdr:col>
      <xdr:colOff>38100</xdr:colOff>
      <xdr:row>76</xdr:row>
      <xdr:rowOff>46481</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3652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63009</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468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164337</xdr:rowOff>
    </xdr:from>
    <xdr:to>
      <xdr:col>67</xdr:col>
      <xdr:colOff>101600</xdr:colOff>
      <xdr:row>78</xdr:row>
      <xdr:rowOff>94487</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2763500" y="133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85614</xdr:rowOff>
    </xdr:from>
    <xdr:ext cx="378565"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625017" y="13458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93472</xdr:rowOff>
    </xdr:from>
    <xdr:to>
      <xdr:col>85</xdr:col>
      <xdr:colOff>177800</xdr:colOff>
      <xdr:row>72</xdr:row>
      <xdr:rowOff>23622</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6268700" y="122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46499</xdr:rowOff>
    </xdr:from>
    <xdr:ext cx="469744" cy="259045"/>
    <xdr:sp macro="" textlink="">
      <xdr:nvSpPr>
        <xdr:cNvPr id="653" name="災害復旧費該当値テキスト">
          <a:extLst>
            <a:ext uri="{FF2B5EF4-FFF2-40B4-BE49-F238E27FC236}">
              <a16:creationId xmlns:a16="http://schemas.microsoft.com/office/drawing/2014/main" xmlns="" id="{00000000-0008-0000-0700-00008D020000}"/>
            </a:ext>
          </a:extLst>
        </xdr:cNvPr>
        <xdr:cNvSpPr txBox="1"/>
      </xdr:nvSpPr>
      <xdr:spPr>
        <a:xfrm>
          <a:off x="16370300" y="1221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75946</xdr:rowOff>
    </xdr:from>
    <xdr:to>
      <xdr:col>81</xdr:col>
      <xdr:colOff>101600</xdr:colOff>
      <xdr:row>72</xdr:row>
      <xdr:rowOff>6096</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5430500" y="122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70</xdr:row>
      <xdr:rowOff>22623</xdr:rowOff>
    </xdr:from>
    <xdr:ext cx="469744"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246428" y="1202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120142</xdr:rowOff>
    </xdr:from>
    <xdr:to>
      <xdr:col>76</xdr:col>
      <xdr:colOff>165100</xdr:colOff>
      <xdr:row>72</xdr:row>
      <xdr:rowOff>50292</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4541500" y="122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70</xdr:row>
      <xdr:rowOff>66819</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357428" y="1206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116712</xdr:rowOff>
    </xdr:from>
    <xdr:to>
      <xdr:col>72</xdr:col>
      <xdr:colOff>38100</xdr:colOff>
      <xdr:row>77</xdr:row>
      <xdr:rowOff>46862</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3652500" y="131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37989</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468428" y="1323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153288</xdr:rowOff>
    </xdr:from>
    <xdr:to>
      <xdr:col>67</xdr:col>
      <xdr:colOff>101600</xdr:colOff>
      <xdr:row>76</xdr:row>
      <xdr:rowOff>83438</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2763500" y="130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99966</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579428" y="1278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123306</xdr:rowOff>
    </xdr:from>
    <xdr:to>
      <xdr:col>85</xdr:col>
      <xdr:colOff>126364</xdr:colOff>
      <xdr:row>98</xdr:row>
      <xdr:rowOff>111288</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725256"/>
          <a:ext cx="1269" cy="118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115115</xdr:rowOff>
    </xdr:from>
    <xdr:ext cx="534377"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691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111288</xdr:rowOff>
    </xdr:from>
    <xdr:to>
      <xdr:col>86</xdr:col>
      <xdr:colOff>25400</xdr:colOff>
      <xdr:row>98</xdr:row>
      <xdr:rowOff>111288</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691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69983</xdr:rowOff>
    </xdr:from>
    <xdr:ext cx="534377"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5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123306</xdr:rowOff>
    </xdr:from>
    <xdr:to>
      <xdr:col>86</xdr:col>
      <xdr:colOff>25400</xdr:colOff>
      <xdr:row>91</xdr:row>
      <xdr:rowOff>123306</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7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67887</xdr:rowOff>
    </xdr:from>
    <xdr:to>
      <xdr:col>85</xdr:col>
      <xdr:colOff>127000</xdr:colOff>
      <xdr:row>92</xdr:row>
      <xdr:rowOff>153743</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5481300" y="15669837"/>
          <a:ext cx="838200" cy="25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105830</xdr:rowOff>
    </xdr:from>
    <xdr:ext cx="534377"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222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127403</xdr:rowOff>
    </xdr:from>
    <xdr:to>
      <xdr:col>85</xdr:col>
      <xdr:colOff>177800</xdr:colOff>
      <xdr:row>95</xdr:row>
      <xdr:rowOff>57553</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67887</xdr:rowOff>
    </xdr:from>
    <xdr:to>
      <xdr:col>81</xdr:col>
      <xdr:colOff>50800</xdr:colOff>
      <xdr:row>91</xdr:row>
      <xdr:rowOff>96430</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4592300" y="15669837"/>
          <a:ext cx="889000" cy="2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9739</xdr:rowOff>
    </xdr:from>
    <xdr:to>
      <xdr:col>81</xdr:col>
      <xdr:colOff>101600</xdr:colOff>
      <xdr:row>94</xdr:row>
      <xdr:rowOff>111339</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12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102466</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2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37745</xdr:rowOff>
    </xdr:from>
    <xdr:to>
      <xdr:col>76</xdr:col>
      <xdr:colOff>114300</xdr:colOff>
      <xdr:row>91</xdr:row>
      <xdr:rowOff>96430</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3703300" y="15639695"/>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49972</xdr:rowOff>
    </xdr:from>
    <xdr:to>
      <xdr:col>76</xdr:col>
      <xdr:colOff>165100</xdr:colOff>
      <xdr:row>94</xdr:row>
      <xdr:rowOff>151572</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1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142699</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2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37745</xdr:rowOff>
    </xdr:from>
    <xdr:to>
      <xdr:col>71</xdr:col>
      <xdr:colOff>177800</xdr:colOff>
      <xdr:row>92</xdr:row>
      <xdr:rowOff>27327</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2814300" y="15639695"/>
          <a:ext cx="889000" cy="16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23912</xdr:rowOff>
    </xdr:from>
    <xdr:to>
      <xdr:col>72</xdr:col>
      <xdr:colOff>38100</xdr:colOff>
      <xdr:row>94</xdr:row>
      <xdr:rowOff>125512</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14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116639</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36111" y="1623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62905</xdr:rowOff>
    </xdr:from>
    <xdr:to>
      <xdr:col>67</xdr:col>
      <xdr:colOff>101600</xdr:colOff>
      <xdr:row>94</xdr:row>
      <xdr:rowOff>164505</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155632</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47111" y="1627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102943</xdr:rowOff>
    </xdr:from>
    <xdr:to>
      <xdr:col>85</xdr:col>
      <xdr:colOff>177800</xdr:colOff>
      <xdr:row>93</xdr:row>
      <xdr:rowOff>33093</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587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125820</xdr:rowOff>
    </xdr:from>
    <xdr:ext cx="534377"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572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17087</xdr:rowOff>
    </xdr:from>
    <xdr:to>
      <xdr:col>81</xdr:col>
      <xdr:colOff>101600</xdr:colOff>
      <xdr:row>91</xdr:row>
      <xdr:rowOff>118687</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56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135214</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14111" y="1539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45630</xdr:rowOff>
    </xdr:from>
    <xdr:to>
      <xdr:col>76</xdr:col>
      <xdr:colOff>165100</xdr:colOff>
      <xdr:row>91</xdr:row>
      <xdr:rowOff>147230</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56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163757</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325111" y="154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158395</xdr:rowOff>
    </xdr:from>
    <xdr:to>
      <xdr:col>72</xdr:col>
      <xdr:colOff>38100</xdr:colOff>
      <xdr:row>91</xdr:row>
      <xdr:rowOff>88545</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55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105072</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36111" y="153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147977</xdr:rowOff>
    </xdr:from>
    <xdr:to>
      <xdr:col>67</xdr:col>
      <xdr:colOff>101600</xdr:colOff>
      <xdr:row>92</xdr:row>
      <xdr:rowOff>78127</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57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94654</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47111" y="155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xmlns=""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98878</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159595" y="6785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140805</xdr:rowOff>
    </xdr:from>
    <xdr:ext cx="249299" cy="259045"/>
    <xdr:sp macro="" textlink="">
      <xdr:nvSpPr>
        <xdr:cNvPr id="748" name="諸支出金最小値テキスト">
          <a:extLst>
            <a:ext uri="{FF2B5EF4-FFF2-40B4-BE49-F238E27FC236}">
              <a16:creationId xmlns:a16="http://schemas.microsoft.com/office/drawing/2014/main" xmlns="" id="{00000000-0008-0000-0700-0000EC020000}"/>
            </a:ext>
          </a:extLst>
        </xdr:cNvPr>
        <xdr:cNvSpPr txBox="1"/>
      </xdr:nvSpPr>
      <xdr:spPr>
        <a:xfrm>
          <a:off x="2221230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140805</xdr:rowOff>
    </xdr:from>
    <xdr:ext cx="249299" cy="259045"/>
    <xdr:sp macro="" textlink="">
      <xdr:nvSpPr>
        <xdr:cNvPr id="750" name="諸支出金最大値テキスト">
          <a:extLst>
            <a:ext uri="{FF2B5EF4-FFF2-40B4-BE49-F238E27FC236}">
              <a16:creationId xmlns:a16="http://schemas.microsoft.com/office/drawing/2014/main" xmlns="" id="{00000000-0008-0000-0700-0000EE020000}"/>
            </a:ext>
          </a:extLst>
        </xdr:cNvPr>
        <xdr:cNvSpPr txBox="1"/>
      </xdr:nvSpPr>
      <xdr:spPr>
        <a:xfrm>
          <a:off x="22212300" y="6484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26505</xdr:rowOff>
    </xdr:from>
    <xdr:ext cx="249299" cy="259045"/>
    <xdr:sp macro="" textlink="">
      <xdr:nvSpPr>
        <xdr:cNvPr id="753" name="諸支出金平均値テキスト">
          <a:extLst>
            <a:ext uri="{FF2B5EF4-FFF2-40B4-BE49-F238E27FC236}">
              <a16:creationId xmlns:a16="http://schemas.microsoft.com/office/drawing/2014/main" xmlns="" id="{00000000-0008-0000-0700-0000F1020000}"/>
            </a:ext>
          </a:extLst>
        </xdr:cNvPr>
        <xdr:cNvSpPr txBox="1"/>
      </xdr:nvSpPr>
      <xdr:spPr>
        <a:xfrm>
          <a:off x="22212300" y="6713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2110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116115</xdr:rowOff>
    </xdr:from>
    <xdr:to>
      <xdr:col>112</xdr:col>
      <xdr:colOff>38100</xdr:colOff>
      <xdr:row>39</xdr:row>
      <xdr:rowOff>46265</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212725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62791</xdr:rowOff>
    </xdr:from>
    <xdr:ext cx="313932"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66333" y="6406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118291</xdr:rowOff>
    </xdr:from>
    <xdr:to>
      <xdr:col>107</xdr:col>
      <xdr:colOff>101600</xdr:colOff>
      <xdr:row>39</xdr:row>
      <xdr:rowOff>48441</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203835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64969</xdr:rowOff>
    </xdr:from>
    <xdr:ext cx="313932"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77333" y="6408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113937</xdr:rowOff>
    </xdr:from>
    <xdr:to>
      <xdr:col>102</xdr:col>
      <xdr:colOff>165100</xdr:colOff>
      <xdr:row>39</xdr:row>
      <xdr:rowOff>44087</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19494500" y="662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60614</xdr:rowOff>
    </xdr:from>
    <xdr:ext cx="313932"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88333" y="6404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145506</xdr:rowOff>
    </xdr:from>
    <xdr:to>
      <xdr:col>98</xdr:col>
      <xdr:colOff>38100</xdr:colOff>
      <xdr:row>31</xdr:row>
      <xdr:rowOff>75656</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18605500" y="52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92183</xdr:rowOff>
    </xdr:from>
    <xdr:ext cx="469744"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8421428" y="50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83655</xdr:rowOff>
    </xdr:from>
    <xdr:ext cx="249299" cy="259045"/>
    <xdr:sp macro="" textlink="">
      <xdr:nvSpPr>
        <xdr:cNvPr id="772" name="諸支出金該当値テキスト">
          <a:extLst>
            <a:ext uri="{FF2B5EF4-FFF2-40B4-BE49-F238E27FC236}">
              <a16:creationId xmlns:a16="http://schemas.microsoft.com/office/drawing/2014/main" xmlns="" id="{00000000-0008-0000-0700-000004030000}"/>
            </a:ext>
          </a:extLst>
        </xdr:cNvPr>
        <xdr:cNvSpPr txBox="1"/>
      </xdr:nvSpPr>
      <xdr:spPr>
        <a:xfrm>
          <a:off x="22212300" y="6598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xmlns=""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xmlns=""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xmlns=""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xmlns=""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xmlns=""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xmlns=""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xmlns=""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289,148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円となっており、類似団体内で最も高くなっている。要因は、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新型コロナウイルスで影響を受けた地域消費の喚起策である商品券等事業の実施や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ふるさと応援基金への積立によるものである。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・農林水産業費の住民一人当たりのコストは、前年度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27,281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円であり、類似団体平均を上回っている。当市は第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次産業が約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）を占め、農林畜産業が基幹産業となっており、今後も農林水産業費が一定の水準を維持するものと考える。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・教育費の住民一人当たりのコストは、小・中学校の空調設備整備事業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や地区公民館建設事業の完了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55,900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最も高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くなっている状態である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。今後も、小学校建設事業や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他の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地区公民館建設事業等の普通建設事業が継続することから、同様の水準が続くことが予想される。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財政調整基金の残高及び実質収支額については、毎年度、ほぼ同水準で推移している。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を実施しておらず、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1,014,254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一般会計及び全ての特別会計において赤字は発生していない。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標準財政規模比については、ほとんどの会計が例年同水準である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都城市国民健康保険特別会計（事業勘定）は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新型コロナウイルス感染症の蔓延による受診控え等により歳出額が減少したことにより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また、介護保険特別会計においても、保険者努力支援交付金等の交付により歳入増に伴い、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実質公債費比率の分子の減の要因としては、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元利償還金の減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計画的に償還を進めてきたことにより、元利償還金の減少が見られていることから、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今後も、計画的な償還を推進するとともに、新規発行市債の抑制を図る。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将来負担比率の分子の減（前年度比▲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4,266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百万円）の要因としては、一般会計に係る地方債の現在高の減（前年度比▲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833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百万円）や充当可能基金の増（前年度比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4,350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今後も、地方債現在高の圧縮等を図り、健全な財政運営に努める。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宮崎県都城市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文化ホール等の公共施設の維持補修のための財源として公共施設整備等基金を２億７，０７９万円取り崩したことに加え、普通交付税の合併算定替による特例措置の縮減に対応するため合併算定替逓減対策基金を８億９，６００万円取り崩した一方で、後年度の重点的・継続的に取り組む地方創生推進事業の財源とするため、１５億９，０３１万円を積み立てたことや、ふるさと応援寄附金の管理・運用に係るふるさと応援基金の残高が２８億５，６２６万円増加したこと等により、基金全体としては、４２億３，０９７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・公共施設整備等基金：公共施設の整備（増改築、維持補修、解体及び撤去を含む。）又は公共用地の取得に係る事業の財源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・地方創生基金：地方創生の推進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・元気な森づくり基金：森林整備及びその促進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・公共施設整備等基金：総合文化ホールの施設設備の修繕費や道路補修費の財源として２億７，０７９万円を取り崩したことによる減少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・地方創生基金：後年度、重点的・継続的に取り組む地方創生推進事業の財源とするため、１５億９，０３１万円を積み立てたことによる増加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・元気な森づくり基金：森林整備等のための財源として７，１２２万円を積み立てたことによる増加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・公共施設整備等基金：毎年度の財政状況を勘案しながら、積立及び取崩を実施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・増減なし（積立・取崩同額）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・前年度決算余剰金の２分の１に相当する７億１，６１０万円を含む７億１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８０５万円を積み立てたことによる増加</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・財政調整のため、７億１，８０５万円を取り崩したことによる減少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・基金の残高は、緊急時に備え現在高以上を維持するよう努める。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・市債の償還のため、１４７万円を取り崩したことによる減少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・運用収入及び今後の市債発行・償還状況を考慮し、８億２１５万円を積み立てたことによる増加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・市債の発行・償還状況を勘案しながら、積立及び取崩を実施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9678;&#27770;&#31639;&#32113;&#35336;/R02&#24180;&#24230;&#27770;&#31639;&#32113;&#35336;/99_&#21508;&#31278;&#35519;&#26619;/&#20196;&#21644;&#65298;&#24180;&#24230;&#36001;&#25919;&#29366;&#27841;&#36039;&#26009;&#38598;/02_&#20316;&#26989;/00_&#32207;&#21209;&#30465;&#12471;&#12473;&#12486;&#12512;&#12363;&#12425;&#12480;&#12454;&#12531;&#12525;&#12540;&#12489;/&#22522;&#37329;&#12304;&#36001;&#25919;&#29366;&#27841;&#36039;&#26009;&#38598;&#12305;_452025_&#37117;&#22478;&#24066;_202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H30</v>
          </cell>
          <cell r="C71" t="str">
            <v>R01</v>
          </cell>
          <cell r="D71" t="str">
            <v>R02</v>
          </cell>
        </row>
        <row r="72">
          <cell r="A72" t="str">
            <v>財政調整基金</v>
          </cell>
          <cell r="B72">
            <v>3782</v>
          </cell>
          <cell r="C72">
            <v>3782</v>
          </cell>
          <cell r="D72">
            <v>3782</v>
          </cell>
        </row>
        <row r="73">
          <cell r="A73" t="str">
            <v>減債基金</v>
          </cell>
          <cell r="B73">
            <v>4705</v>
          </cell>
          <cell r="C73">
            <v>3903</v>
          </cell>
          <cell r="D73">
            <v>4704</v>
          </cell>
        </row>
        <row r="74">
          <cell r="A74" t="str">
            <v>その他特定目的基金</v>
          </cell>
          <cell r="B74">
            <v>29392</v>
          </cell>
          <cell r="C74">
            <v>31717</v>
          </cell>
          <cell r="D74">
            <v>35148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127012522</v>
      </c>
      <c r="BO4" s="426"/>
      <c r="BP4" s="426"/>
      <c r="BQ4" s="426"/>
      <c r="BR4" s="426"/>
      <c r="BS4" s="426"/>
      <c r="BT4" s="426"/>
      <c r="BU4" s="427"/>
      <c r="BV4" s="425">
        <v>103141033</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3.5</v>
      </c>
      <c r="CU4" s="610"/>
      <c r="CV4" s="610"/>
      <c r="CW4" s="610"/>
      <c r="CX4" s="610"/>
      <c r="CY4" s="610"/>
      <c r="CZ4" s="610"/>
      <c r="DA4" s="611"/>
      <c r="DB4" s="609">
        <v>3.5</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123637033</v>
      </c>
      <c r="BO5" s="431"/>
      <c r="BP5" s="431"/>
      <c r="BQ5" s="431"/>
      <c r="BR5" s="431"/>
      <c r="BS5" s="431"/>
      <c r="BT5" s="431"/>
      <c r="BU5" s="432"/>
      <c r="BV5" s="430">
        <v>100707991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95.7</v>
      </c>
      <c r="CU5" s="401"/>
      <c r="CV5" s="401"/>
      <c r="CW5" s="401"/>
      <c r="CX5" s="401"/>
      <c r="CY5" s="401"/>
      <c r="CZ5" s="401"/>
      <c r="DA5" s="402"/>
      <c r="DB5" s="400">
        <v>95.5</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3375489</v>
      </c>
      <c r="BO6" s="431"/>
      <c r="BP6" s="431"/>
      <c r="BQ6" s="431"/>
      <c r="BR6" s="431"/>
      <c r="BS6" s="431"/>
      <c r="BT6" s="431"/>
      <c r="BU6" s="432"/>
      <c r="BV6" s="430">
        <v>2433042</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99.8</v>
      </c>
      <c r="CU6" s="584"/>
      <c r="CV6" s="584"/>
      <c r="CW6" s="584"/>
      <c r="CX6" s="584"/>
      <c r="CY6" s="584"/>
      <c r="CZ6" s="584"/>
      <c r="DA6" s="585"/>
      <c r="DB6" s="583">
        <v>99.8</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1907670</v>
      </c>
      <c r="BO7" s="431"/>
      <c r="BP7" s="431"/>
      <c r="BQ7" s="431"/>
      <c r="BR7" s="431"/>
      <c r="BS7" s="431"/>
      <c r="BT7" s="431"/>
      <c r="BU7" s="432"/>
      <c r="BV7" s="430">
        <v>1000849</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41380362</v>
      </c>
      <c r="CU7" s="431"/>
      <c r="CV7" s="431"/>
      <c r="CW7" s="431"/>
      <c r="CX7" s="431"/>
      <c r="CY7" s="431"/>
      <c r="CZ7" s="431"/>
      <c r="DA7" s="432"/>
      <c r="DB7" s="430">
        <v>41181302</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1467819</v>
      </c>
      <c r="BO8" s="431"/>
      <c r="BP8" s="431"/>
      <c r="BQ8" s="431"/>
      <c r="BR8" s="431"/>
      <c r="BS8" s="431"/>
      <c r="BT8" s="431"/>
      <c r="BU8" s="432"/>
      <c r="BV8" s="430">
        <v>1432193</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0.55000000000000004</v>
      </c>
      <c r="CU8" s="544"/>
      <c r="CV8" s="544"/>
      <c r="CW8" s="544"/>
      <c r="CX8" s="544"/>
      <c r="CY8" s="544"/>
      <c r="CZ8" s="544"/>
      <c r="DA8" s="545"/>
      <c r="DB8" s="543">
        <v>0.54</v>
      </c>
      <c r="DC8" s="544"/>
      <c r="DD8" s="544"/>
      <c r="DE8" s="544"/>
      <c r="DF8" s="544"/>
      <c r="DG8" s="544"/>
      <c r="DH8" s="544"/>
      <c r="DI8" s="545"/>
      <c r="DJ8" s="186"/>
      <c r="DK8" s="186"/>
      <c r="DL8" s="186"/>
      <c r="DM8" s="186"/>
      <c r="DN8" s="186"/>
      <c r="DO8" s="186"/>
    </row>
    <row r="9" spans="1:119" ht="18.75" customHeight="1" thickBot="1">
      <c r="A9" s="187"/>
      <c r="B9" s="572" t="s">
        <v>111</v>
      </c>
      <c r="C9" s="573"/>
      <c r="D9" s="573"/>
      <c r="E9" s="573"/>
      <c r="F9" s="573"/>
      <c r="G9" s="573"/>
      <c r="H9" s="573"/>
      <c r="I9" s="573"/>
      <c r="J9" s="573"/>
      <c r="K9" s="493"/>
      <c r="L9" s="574" t="s">
        <v>112</v>
      </c>
      <c r="M9" s="575"/>
      <c r="N9" s="575"/>
      <c r="O9" s="575"/>
      <c r="P9" s="575"/>
      <c r="Q9" s="576"/>
      <c r="R9" s="577">
        <v>160640</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108</v>
      </c>
      <c r="AV9" s="488"/>
      <c r="AW9" s="488"/>
      <c r="AX9" s="488"/>
      <c r="AY9" s="410" t="s">
        <v>115</v>
      </c>
      <c r="AZ9" s="411"/>
      <c r="BA9" s="411"/>
      <c r="BB9" s="411"/>
      <c r="BC9" s="411"/>
      <c r="BD9" s="411"/>
      <c r="BE9" s="411"/>
      <c r="BF9" s="411"/>
      <c r="BG9" s="411"/>
      <c r="BH9" s="411"/>
      <c r="BI9" s="411"/>
      <c r="BJ9" s="411"/>
      <c r="BK9" s="411"/>
      <c r="BL9" s="411"/>
      <c r="BM9" s="412"/>
      <c r="BN9" s="430">
        <v>35626</v>
      </c>
      <c r="BO9" s="431"/>
      <c r="BP9" s="431"/>
      <c r="BQ9" s="431"/>
      <c r="BR9" s="431"/>
      <c r="BS9" s="431"/>
      <c r="BT9" s="431"/>
      <c r="BU9" s="432"/>
      <c r="BV9" s="430">
        <v>68829</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12.1</v>
      </c>
      <c r="CU9" s="401"/>
      <c r="CV9" s="401"/>
      <c r="CW9" s="401"/>
      <c r="CX9" s="401"/>
      <c r="CY9" s="401"/>
      <c r="CZ9" s="401"/>
      <c r="DA9" s="402"/>
      <c r="DB9" s="400">
        <v>14.7</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117</v>
      </c>
      <c r="M10" s="404"/>
      <c r="N10" s="404"/>
      <c r="O10" s="404"/>
      <c r="P10" s="404"/>
      <c r="Q10" s="405"/>
      <c r="R10" s="406">
        <v>165029</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718047</v>
      </c>
      <c r="BO10" s="431"/>
      <c r="BP10" s="431"/>
      <c r="BQ10" s="431"/>
      <c r="BR10" s="431"/>
      <c r="BS10" s="431"/>
      <c r="BT10" s="431"/>
      <c r="BU10" s="432"/>
      <c r="BV10" s="430">
        <v>683716</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1014254</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c r="A12" s="187"/>
      <c r="B12" s="546" t="s">
        <v>130</v>
      </c>
      <c r="C12" s="547"/>
      <c r="D12" s="547"/>
      <c r="E12" s="547"/>
      <c r="F12" s="547"/>
      <c r="G12" s="547"/>
      <c r="H12" s="547"/>
      <c r="I12" s="547"/>
      <c r="J12" s="547"/>
      <c r="K12" s="548"/>
      <c r="L12" s="555" t="s">
        <v>131</v>
      </c>
      <c r="M12" s="556"/>
      <c r="N12" s="556"/>
      <c r="O12" s="556"/>
      <c r="P12" s="556"/>
      <c r="Q12" s="557"/>
      <c r="R12" s="558">
        <v>163571</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718047</v>
      </c>
      <c r="BO12" s="431"/>
      <c r="BP12" s="431"/>
      <c r="BQ12" s="431"/>
      <c r="BR12" s="431"/>
      <c r="BS12" s="431"/>
      <c r="BT12" s="431"/>
      <c r="BU12" s="432"/>
      <c r="BV12" s="430">
        <v>683716</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139</v>
      </c>
      <c r="N13" s="531"/>
      <c r="O13" s="531"/>
      <c r="P13" s="531"/>
      <c r="Q13" s="532"/>
      <c r="R13" s="533">
        <v>161854</v>
      </c>
      <c r="S13" s="534"/>
      <c r="T13" s="534"/>
      <c r="U13" s="534"/>
      <c r="V13" s="535"/>
      <c r="W13" s="521" t="s">
        <v>140</v>
      </c>
      <c r="X13" s="443"/>
      <c r="Y13" s="443"/>
      <c r="Z13" s="443"/>
      <c r="AA13" s="443"/>
      <c r="AB13" s="444"/>
      <c r="AC13" s="406">
        <v>7366</v>
      </c>
      <c r="AD13" s="407"/>
      <c r="AE13" s="407"/>
      <c r="AF13" s="407"/>
      <c r="AG13" s="408"/>
      <c r="AH13" s="406">
        <v>8016</v>
      </c>
      <c r="AI13" s="407"/>
      <c r="AJ13" s="407"/>
      <c r="AK13" s="407"/>
      <c r="AL13" s="409"/>
      <c r="AM13" s="499" t="s">
        <v>141</v>
      </c>
      <c r="AN13" s="404"/>
      <c r="AO13" s="404"/>
      <c r="AP13" s="404"/>
      <c r="AQ13" s="404"/>
      <c r="AR13" s="404"/>
      <c r="AS13" s="404"/>
      <c r="AT13" s="405"/>
      <c r="AU13" s="487" t="s">
        <v>119</v>
      </c>
      <c r="AV13" s="488"/>
      <c r="AW13" s="488"/>
      <c r="AX13" s="488"/>
      <c r="AY13" s="410" t="s">
        <v>142</v>
      </c>
      <c r="AZ13" s="411"/>
      <c r="BA13" s="411"/>
      <c r="BB13" s="411"/>
      <c r="BC13" s="411"/>
      <c r="BD13" s="411"/>
      <c r="BE13" s="411"/>
      <c r="BF13" s="411"/>
      <c r="BG13" s="411"/>
      <c r="BH13" s="411"/>
      <c r="BI13" s="411"/>
      <c r="BJ13" s="411"/>
      <c r="BK13" s="411"/>
      <c r="BL13" s="411"/>
      <c r="BM13" s="412"/>
      <c r="BN13" s="430">
        <v>35626</v>
      </c>
      <c r="BO13" s="431"/>
      <c r="BP13" s="431"/>
      <c r="BQ13" s="431"/>
      <c r="BR13" s="431"/>
      <c r="BS13" s="431"/>
      <c r="BT13" s="431"/>
      <c r="BU13" s="432"/>
      <c r="BV13" s="430">
        <v>1083083</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4.9000000000000004</v>
      </c>
      <c r="CU13" s="401"/>
      <c r="CV13" s="401"/>
      <c r="CW13" s="401"/>
      <c r="CX13" s="401"/>
      <c r="CY13" s="401"/>
      <c r="CZ13" s="401"/>
      <c r="DA13" s="402"/>
      <c r="DB13" s="400">
        <v>5.2</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144</v>
      </c>
      <c r="M14" s="567"/>
      <c r="N14" s="567"/>
      <c r="O14" s="567"/>
      <c r="P14" s="567"/>
      <c r="Q14" s="568"/>
      <c r="R14" s="533">
        <v>164506</v>
      </c>
      <c r="S14" s="534"/>
      <c r="T14" s="534"/>
      <c r="U14" s="534"/>
      <c r="V14" s="535"/>
      <c r="W14" s="536"/>
      <c r="X14" s="446"/>
      <c r="Y14" s="446"/>
      <c r="Z14" s="446"/>
      <c r="AA14" s="446"/>
      <c r="AB14" s="447"/>
      <c r="AC14" s="526">
        <v>9.6999999999999993</v>
      </c>
      <c r="AD14" s="527"/>
      <c r="AE14" s="527"/>
      <c r="AF14" s="527"/>
      <c r="AG14" s="528"/>
      <c r="AH14" s="526">
        <v>10.4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146</v>
      </c>
      <c r="CU14" s="538"/>
      <c r="CV14" s="538"/>
      <c r="CW14" s="538"/>
      <c r="CX14" s="538"/>
      <c r="CY14" s="538"/>
      <c r="CZ14" s="538"/>
      <c r="DA14" s="539"/>
      <c r="DB14" s="537" t="s">
        <v>147</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139</v>
      </c>
      <c r="N15" s="531"/>
      <c r="O15" s="531"/>
      <c r="P15" s="531"/>
      <c r="Q15" s="532"/>
      <c r="R15" s="533">
        <v>162906</v>
      </c>
      <c r="S15" s="534"/>
      <c r="T15" s="534"/>
      <c r="U15" s="534"/>
      <c r="V15" s="535"/>
      <c r="W15" s="521" t="s">
        <v>148</v>
      </c>
      <c r="X15" s="443"/>
      <c r="Y15" s="443"/>
      <c r="Z15" s="443"/>
      <c r="AA15" s="443"/>
      <c r="AB15" s="444"/>
      <c r="AC15" s="406">
        <v>18753</v>
      </c>
      <c r="AD15" s="407"/>
      <c r="AE15" s="407"/>
      <c r="AF15" s="407"/>
      <c r="AG15" s="408"/>
      <c r="AH15" s="406">
        <v>19137</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19200432</v>
      </c>
      <c r="BO15" s="426"/>
      <c r="BP15" s="426"/>
      <c r="BQ15" s="426"/>
      <c r="BR15" s="426"/>
      <c r="BS15" s="426"/>
      <c r="BT15" s="426"/>
      <c r="BU15" s="427"/>
      <c r="BV15" s="425">
        <v>18463216</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24.7</v>
      </c>
      <c r="AD16" s="527"/>
      <c r="AE16" s="527"/>
      <c r="AF16" s="527"/>
      <c r="AG16" s="528"/>
      <c r="AH16" s="526">
        <v>24.9</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34460386</v>
      </c>
      <c r="BO16" s="431"/>
      <c r="BP16" s="431"/>
      <c r="BQ16" s="431"/>
      <c r="BR16" s="431"/>
      <c r="BS16" s="431"/>
      <c r="BT16" s="431"/>
      <c r="BU16" s="432"/>
      <c r="BV16" s="430">
        <v>33952926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49858</v>
      </c>
      <c r="AD17" s="407"/>
      <c r="AE17" s="407"/>
      <c r="AF17" s="407"/>
      <c r="AG17" s="408"/>
      <c r="AH17" s="406">
        <v>49575</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24192523</v>
      </c>
      <c r="BO17" s="431"/>
      <c r="BP17" s="431"/>
      <c r="BQ17" s="431"/>
      <c r="BR17" s="431"/>
      <c r="BS17" s="431"/>
      <c r="BT17" s="431"/>
      <c r="BU17" s="432"/>
      <c r="BV17" s="430">
        <v>23426168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158</v>
      </c>
      <c r="C18" s="493"/>
      <c r="D18" s="493"/>
      <c r="E18" s="494"/>
      <c r="F18" s="494"/>
      <c r="G18" s="494"/>
      <c r="H18" s="494"/>
      <c r="I18" s="494"/>
      <c r="J18" s="494"/>
      <c r="K18" s="494"/>
      <c r="L18" s="495">
        <v>653.36</v>
      </c>
      <c r="M18" s="495"/>
      <c r="N18" s="495"/>
      <c r="O18" s="495"/>
      <c r="P18" s="495"/>
      <c r="Q18" s="495"/>
      <c r="R18" s="496"/>
      <c r="S18" s="496"/>
      <c r="T18" s="496"/>
      <c r="U18" s="496"/>
      <c r="V18" s="497"/>
      <c r="W18" s="511"/>
      <c r="X18" s="512"/>
      <c r="Y18" s="512"/>
      <c r="Z18" s="512"/>
      <c r="AA18" s="512"/>
      <c r="AB18" s="522"/>
      <c r="AC18" s="394">
        <v>65.599999999999994</v>
      </c>
      <c r="AD18" s="395"/>
      <c r="AE18" s="395"/>
      <c r="AF18" s="395"/>
      <c r="AG18" s="498"/>
      <c r="AH18" s="394">
        <v>64.599999999999994</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39698067</v>
      </c>
      <c r="BO18" s="431"/>
      <c r="BP18" s="431"/>
      <c r="BQ18" s="431"/>
      <c r="BR18" s="431"/>
      <c r="BS18" s="431"/>
      <c r="BT18" s="431"/>
      <c r="BU18" s="432"/>
      <c r="BV18" s="430">
        <v>39722913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160</v>
      </c>
      <c r="C19" s="493"/>
      <c r="D19" s="493"/>
      <c r="E19" s="494"/>
      <c r="F19" s="494"/>
      <c r="G19" s="494"/>
      <c r="H19" s="494"/>
      <c r="I19" s="494"/>
      <c r="J19" s="494"/>
      <c r="K19" s="494"/>
      <c r="L19" s="500">
        <v>246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60417119</v>
      </c>
      <c r="BO19" s="431"/>
      <c r="BP19" s="431"/>
      <c r="BQ19" s="431"/>
      <c r="BR19" s="431"/>
      <c r="BS19" s="431"/>
      <c r="BT19" s="431"/>
      <c r="BU19" s="432"/>
      <c r="BV19" s="430">
        <v>58288299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162</v>
      </c>
      <c r="C20" s="493"/>
      <c r="D20" s="493"/>
      <c r="E20" s="494"/>
      <c r="F20" s="494"/>
      <c r="G20" s="494"/>
      <c r="H20" s="494"/>
      <c r="I20" s="494"/>
      <c r="J20" s="494"/>
      <c r="K20" s="494"/>
      <c r="L20" s="500">
        <v>71092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70501450</v>
      </c>
      <c r="BO23" s="431"/>
      <c r="BP23" s="431"/>
      <c r="BQ23" s="431"/>
      <c r="BR23" s="431"/>
      <c r="BS23" s="431"/>
      <c r="BT23" s="431"/>
      <c r="BU23" s="432"/>
      <c r="BV23" s="430">
        <v>71334444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171</v>
      </c>
      <c r="F24" s="404"/>
      <c r="G24" s="404"/>
      <c r="H24" s="404"/>
      <c r="I24" s="404"/>
      <c r="J24" s="404"/>
      <c r="K24" s="405"/>
      <c r="L24" s="406">
        <v>1</v>
      </c>
      <c r="M24" s="407"/>
      <c r="N24" s="407"/>
      <c r="O24" s="407"/>
      <c r="P24" s="408"/>
      <c r="Q24" s="406">
        <v>9400</v>
      </c>
      <c r="R24" s="407"/>
      <c r="S24" s="407"/>
      <c r="T24" s="407"/>
      <c r="U24" s="407"/>
      <c r="V24" s="408"/>
      <c r="W24" s="472"/>
      <c r="X24" s="463"/>
      <c r="Y24" s="464"/>
      <c r="Z24" s="403" t="s">
        <v>172</v>
      </c>
      <c r="AA24" s="404"/>
      <c r="AB24" s="404"/>
      <c r="AC24" s="404"/>
      <c r="AD24" s="404"/>
      <c r="AE24" s="404"/>
      <c r="AF24" s="404"/>
      <c r="AG24" s="405"/>
      <c r="AH24" s="406">
        <v>1227</v>
      </c>
      <c r="AI24" s="407"/>
      <c r="AJ24" s="407"/>
      <c r="AK24" s="407"/>
      <c r="AL24" s="408"/>
      <c r="AM24" s="406">
        <v>3934989</v>
      </c>
      <c r="AN24" s="407"/>
      <c r="AO24" s="407"/>
      <c r="AP24" s="407"/>
      <c r="AQ24" s="407"/>
      <c r="AR24" s="408"/>
      <c r="AS24" s="406">
        <v>3207</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36408061</v>
      </c>
      <c r="BO24" s="431"/>
      <c r="BP24" s="431"/>
      <c r="BQ24" s="431"/>
      <c r="BR24" s="431"/>
      <c r="BS24" s="431"/>
      <c r="BT24" s="431"/>
      <c r="BU24" s="432"/>
      <c r="BV24" s="430">
        <v>38151570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174</v>
      </c>
      <c r="F25" s="404"/>
      <c r="G25" s="404"/>
      <c r="H25" s="404"/>
      <c r="I25" s="404"/>
      <c r="J25" s="404"/>
      <c r="K25" s="405"/>
      <c r="L25" s="406">
        <v>2</v>
      </c>
      <c r="M25" s="407"/>
      <c r="N25" s="407"/>
      <c r="O25" s="407"/>
      <c r="P25" s="408"/>
      <c r="Q25" s="406">
        <v>7150</v>
      </c>
      <c r="R25" s="407"/>
      <c r="S25" s="407"/>
      <c r="T25" s="407"/>
      <c r="U25" s="407"/>
      <c r="V25" s="408"/>
      <c r="W25" s="472"/>
      <c r="X25" s="463"/>
      <c r="Y25" s="464"/>
      <c r="Z25" s="403" t="s">
        <v>175</v>
      </c>
      <c r="AA25" s="404"/>
      <c r="AB25" s="404"/>
      <c r="AC25" s="404"/>
      <c r="AD25" s="404"/>
      <c r="AE25" s="404"/>
      <c r="AF25" s="404"/>
      <c r="AG25" s="405"/>
      <c r="AH25" s="406">
        <v>181</v>
      </c>
      <c r="AI25" s="407"/>
      <c r="AJ25" s="407"/>
      <c r="AK25" s="407"/>
      <c r="AL25" s="408"/>
      <c r="AM25" s="406">
        <v>536665</v>
      </c>
      <c r="AN25" s="407"/>
      <c r="AO25" s="407"/>
      <c r="AP25" s="407"/>
      <c r="AQ25" s="407"/>
      <c r="AR25" s="408"/>
      <c r="AS25" s="406">
        <v>2965</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9654590</v>
      </c>
      <c r="BO25" s="426"/>
      <c r="BP25" s="426"/>
      <c r="BQ25" s="426"/>
      <c r="BR25" s="426"/>
      <c r="BS25" s="426"/>
      <c r="BT25" s="426"/>
      <c r="BU25" s="427"/>
      <c r="BV25" s="425">
        <v>9048646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177</v>
      </c>
      <c r="F26" s="404"/>
      <c r="G26" s="404"/>
      <c r="H26" s="404"/>
      <c r="I26" s="404"/>
      <c r="J26" s="404"/>
      <c r="K26" s="405"/>
      <c r="L26" s="406">
        <v>1</v>
      </c>
      <c r="M26" s="407"/>
      <c r="N26" s="407"/>
      <c r="O26" s="407"/>
      <c r="P26" s="408"/>
      <c r="Q26" s="406">
        <v>6750</v>
      </c>
      <c r="R26" s="407"/>
      <c r="S26" s="407"/>
      <c r="T26" s="407"/>
      <c r="U26" s="407"/>
      <c r="V26" s="408"/>
      <c r="W26" s="472"/>
      <c r="X26" s="463"/>
      <c r="Y26" s="464"/>
      <c r="Z26" s="403" t="s">
        <v>178</v>
      </c>
      <c r="AA26" s="485"/>
      <c r="AB26" s="485"/>
      <c r="AC26" s="485"/>
      <c r="AD26" s="485"/>
      <c r="AE26" s="485"/>
      <c r="AF26" s="485"/>
      <c r="AG26" s="486"/>
      <c r="AH26" s="406">
        <v>45</v>
      </c>
      <c r="AI26" s="407"/>
      <c r="AJ26" s="407"/>
      <c r="AK26" s="407"/>
      <c r="AL26" s="408"/>
      <c r="AM26" s="406">
        <v>154890</v>
      </c>
      <c r="AN26" s="407"/>
      <c r="AO26" s="407"/>
      <c r="AP26" s="407"/>
      <c r="AQ26" s="407"/>
      <c r="AR26" s="408"/>
      <c r="AS26" s="406">
        <v>3442</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129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180</v>
      </c>
      <c r="F27" s="404"/>
      <c r="G27" s="404"/>
      <c r="H27" s="404"/>
      <c r="I27" s="404"/>
      <c r="J27" s="404"/>
      <c r="K27" s="405"/>
      <c r="L27" s="406">
        <v>1</v>
      </c>
      <c r="M27" s="407"/>
      <c r="N27" s="407"/>
      <c r="O27" s="407"/>
      <c r="P27" s="408"/>
      <c r="Q27" s="406">
        <v>5000</v>
      </c>
      <c r="R27" s="407"/>
      <c r="S27" s="407"/>
      <c r="T27" s="407"/>
      <c r="U27" s="407"/>
      <c r="V27" s="408"/>
      <c r="W27" s="472"/>
      <c r="X27" s="463"/>
      <c r="Y27" s="464"/>
      <c r="Z27" s="403" t="s">
        <v>181</v>
      </c>
      <c r="AA27" s="404"/>
      <c r="AB27" s="404"/>
      <c r="AC27" s="404"/>
      <c r="AD27" s="404"/>
      <c r="AE27" s="404"/>
      <c r="AF27" s="404"/>
      <c r="AG27" s="405"/>
      <c r="AH27" s="406">
        <v>13</v>
      </c>
      <c r="AI27" s="407"/>
      <c r="AJ27" s="407"/>
      <c r="AK27" s="407"/>
      <c r="AL27" s="408"/>
      <c r="AM27" s="406">
        <v>45961</v>
      </c>
      <c r="AN27" s="407"/>
      <c r="AO27" s="407"/>
      <c r="AP27" s="407"/>
      <c r="AQ27" s="407"/>
      <c r="AR27" s="408"/>
      <c r="AS27" s="406">
        <v>3535</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1741097</v>
      </c>
      <c r="BO27" s="434"/>
      <c r="BP27" s="434"/>
      <c r="BQ27" s="434"/>
      <c r="BR27" s="434"/>
      <c r="BS27" s="434"/>
      <c r="BT27" s="434"/>
      <c r="BU27" s="435"/>
      <c r="BV27" s="433">
        <v>1741097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183</v>
      </c>
      <c r="F28" s="404"/>
      <c r="G28" s="404"/>
      <c r="H28" s="404"/>
      <c r="I28" s="404"/>
      <c r="J28" s="404"/>
      <c r="K28" s="405"/>
      <c r="L28" s="406">
        <v>1</v>
      </c>
      <c r="M28" s="407"/>
      <c r="N28" s="407"/>
      <c r="O28" s="407"/>
      <c r="P28" s="408"/>
      <c r="Q28" s="406">
        <v>4200</v>
      </c>
      <c r="R28" s="407"/>
      <c r="S28" s="407"/>
      <c r="T28" s="407"/>
      <c r="U28" s="407"/>
      <c r="V28" s="408"/>
      <c r="W28" s="472"/>
      <c r="X28" s="463"/>
      <c r="Y28" s="464"/>
      <c r="Z28" s="403" t="s">
        <v>184</v>
      </c>
      <c r="AA28" s="404"/>
      <c r="AB28" s="404"/>
      <c r="AC28" s="404"/>
      <c r="AD28" s="404"/>
      <c r="AE28" s="404"/>
      <c r="AF28" s="404"/>
      <c r="AG28" s="405"/>
      <c r="AH28" s="406" t="s">
        <v>138</v>
      </c>
      <c r="AI28" s="407"/>
      <c r="AJ28" s="407"/>
      <c r="AK28" s="407"/>
      <c r="AL28" s="408"/>
      <c r="AM28" s="406" t="s">
        <v>138</v>
      </c>
      <c r="AN28" s="407"/>
      <c r="AO28" s="407"/>
      <c r="AP28" s="407"/>
      <c r="AQ28" s="407"/>
      <c r="AR28" s="408"/>
      <c r="AS28" s="406" t="s">
        <v>138</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3781984</v>
      </c>
      <c r="BO28" s="426"/>
      <c r="BP28" s="426"/>
      <c r="BQ28" s="426"/>
      <c r="BR28" s="426"/>
      <c r="BS28" s="426"/>
      <c r="BT28" s="426"/>
      <c r="BU28" s="427"/>
      <c r="BV28" s="425">
        <v>3781984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186</v>
      </c>
      <c r="F29" s="404"/>
      <c r="G29" s="404"/>
      <c r="H29" s="404"/>
      <c r="I29" s="404"/>
      <c r="J29" s="404"/>
      <c r="K29" s="405"/>
      <c r="L29" s="406">
        <v>27</v>
      </c>
      <c r="M29" s="407"/>
      <c r="N29" s="407"/>
      <c r="O29" s="407"/>
      <c r="P29" s="408"/>
      <c r="Q29" s="406">
        <v>4000</v>
      </c>
      <c r="R29" s="407"/>
      <c r="S29" s="407"/>
      <c r="T29" s="407"/>
      <c r="U29" s="407"/>
      <c r="V29" s="408"/>
      <c r="W29" s="473"/>
      <c r="X29" s="474"/>
      <c r="Y29" s="475"/>
      <c r="Z29" s="403" t="s">
        <v>187</v>
      </c>
      <c r="AA29" s="404"/>
      <c r="AB29" s="404"/>
      <c r="AC29" s="404"/>
      <c r="AD29" s="404"/>
      <c r="AE29" s="404"/>
      <c r="AF29" s="404"/>
      <c r="AG29" s="405"/>
      <c r="AH29" s="406">
        <v>1240</v>
      </c>
      <c r="AI29" s="407"/>
      <c r="AJ29" s="407"/>
      <c r="AK29" s="407"/>
      <c r="AL29" s="408"/>
      <c r="AM29" s="406">
        <v>3980950</v>
      </c>
      <c r="AN29" s="407"/>
      <c r="AO29" s="407"/>
      <c r="AP29" s="407"/>
      <c r="AQ29" s="407"/>
      <c r="AR29" s="408"/>
      <c r="AS29" s="406">
        <v>3210</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4703885</v>
      </c>
      <c r="BO29" s="431"/>
      <c r="BP29" s="431"/>
      <c r="BQ29" s="431"/>
      <c r="BR29" s="431"/>
      <c r="BS29" s="431"/>
      <c r="BT29" s="431"/>
      <c r="BU29" s="432"/>
      <c r="BV29" s="430">
        <v>3903202</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98.6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35147540</v>
      </c>
      <c r="BO30" s="434"/>
      <c r="BP30" s="434"/>
      <c r="BQ30" s="434"/>
      <c r="BR30" s="434"/>
      <c r="BS30" s="434"/>
      <c r="BT30" s="434"/>
      <c r="BU30" s="435"/>
      <c r="BV30" s="433">
        <v>31717255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196</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都城市国民健康保険特別会計（事業勘定）</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都城市水道事業会計</v>
      </c>
      <c r="AP34" s="388"/>
      <c r="AQ34" s="388"/>
      <c r="AR34" s="388"/>
      <c r="AS34" s="388"/>
      <c r="AT34" s="388"/>
      <c r="AU34" s="388"/>
      <c r="AV34" s="388"/>
      <c r="AW34" s="388"/>
      <c r="AX34" s="388"/>
      <c r="AY34" s="388"/>
      <c r="AZ34" s="388"/>
      <c r="BA34" s="388"/>
      <c r="BB34" s="388"/>
      <c r="BC34" s="388"/>
      <c r="BD34" s="214"/>
      <c r="BE34" s="389">
        <f>IF(BG34="","",MAX(C34:D43,U34:V43,AM34:AN43)+1)</f>
        <v>12</v>
      </c>
      <c r="BF34" s="389"/>
      <c r="BG34" s="388" t="str">
        <f>IF('各会計、関係団体の財政状況及び健全化判断比率'!B37="","",'各会計、関係団体の財政状況及び健全化判断比率'!B37)</f>
        <v>都城市公設地方卸売市場事業特別会計</v>
      </c>
      <c r="BH34" s="388"/>
      <c r="BI34" s="388"/>
      <c r="BJ34" s="388"/>
      <c r="BK34" s="388"/>
      <c r="BL34" s="388"/>
      <c r="BM34" s="388"/>
      <c r="BN34" s="388"/>
      <c r="BO34" s="388"/>
      <c r="BP34" s="388"/>
      <c r="BQ34" s="388"/>
      <c r="BR34" s="388"/>
      <c r="BS34" s="388"/>
      <c r="BT34" s="388"/>
      <c r="BU34" s="388"/>
      <c r="BV34" s="214"/>
      <c r="BW34" s="389">
        <f>IF(BY34="","",MAX(C34:D43,U34:V43,AM34:AN43,BE34:BF43)+1)</f>
        <v>15</v>
      </c>
      <c r="BX34" s="389"/>
      <c r="BY34" s="388" t="str">
        <f>IF('各会計、関係団体の財政状況及び健全化判断比率'!B68="","",'各会計、関係団体の財政状況及び健全化判断比率'!B68)</f>
        <v>宮崎県市町村総合事務組合（一般会計）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都城森林組合</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f>IF(E35="","",C34+1)</f>
        <v>2</v>
      </c>
      <c r="D35" s="389"/>
      <c r="E35" s="388" t="str">
        <f>IF('各会計、関係団体の財政状況及び健全化判断比率'!B8="","",'各会計、関係団体の財政状況及び健全化判断比率'!B8)</f>
        <v>都城市整備墓地特別会計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都城市国民健康保険特別会計（診療施設勘定）</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IF('各会計、関係団体の財政状況及び健全化判断比率'!B33="","",'各会計、関係団体の財政状況及び健全化判断比率'!B33)</f>
        <v>都城市公共下水道事業会計</v>
      </c>
      <c r="AP35" s="388"/>
      <c r="AQ35" s="388"/>
      <c r="AR35" s="388"/>
      <c r="AS35" s="388"/>
      <c r="AT35" s="388"/>
      <c r="AU35" s="388"/>
      <c r="AV35" s="388"/>
      <c r="AW35" s="388"/>
      <c r="AX35" s="388"/>
      <c r="AY35" s="388"/>
      <c r="AZ35" s="388"/>
      <c r="BA35" s="388"/>
      <c r="BB35" s="388"/>
      <c r="BC35" s="388"/>
      <c r="BD35" s="214"/>
      <c r="BE35" s="389">
        <f t="shared" ref="BE35:BE43" si="1">IF(BG35="","",BE34+1)</f>
        <v>13</v>
      </c>
      <c r="BF35" s="389"/>
      <c r="BG35" s="388" t="str">
        <f>IF('各会計、関係団体の財政状況及び健全化判断比率'!B38="","",'各会計、関係団体の財政状況及び健全化判断比率'!B38)</f>
        <v>都城市電気事業特別会計</v>
      </c>
      <c r="BH35" s="388"/>
      <c r="BI35" s="388"/>
      <c r="BJ35" s="388"/>
      <c r="BK35" s="388"/>
      <c r="BL35" s="388"/>
      <c r="BM35" s="388"/>
      <c r="BN35" s="388"/>
      <c r="BO35" s="388"/>
      <c r="BP35" s="388"/>
      <c r="BQ35" s="388"/>
      <c r="BR35" s="388"/>
      <c r="BS35" s="388"/>
      <c r="BT35" s="388"/>
      <c r="BU35" s="388"/>
      <c r="BV35" s="214"/>
      <c r="BW35" s="389">
        <f t="shared" ref="BW35:BW43" si="2">IF(BY35="","",BW34+1)</f>
        <v>16</v>
      </c>
      <c r="BX35" s="389"/>
      <c r="BY35" s="388" t="str">
        <f>IF('各会計、関係団体の財政状況及び健全化判断比率'!B69="","",'各会計、関係団体の財政状況及び健全化判断比率'!B69)</f>
        <v>宮崎県市町村総合事務組合（市町村交通災害共済事業特別会計）</v>
      </c>
      <c r="BZ35" s="388"/>
      <c r="CA35" s="388"/>
      <c r="CB35" s="388"/>
      <c r="CC35" s="388"/>
      <c r="CD35" s="388"/>
      <c r="CE35" s="388"/>
      <c r="CF35" s="388"/>
      <c r="CG35" s="388"/>
      <c r="CH35" s="388"/>
      <c r="CI35" s="388"/>
      <c r="CJ35" s="388"/>
      <c r="CK35" s="388"/>
      <c r="CL35" s="388"/>
      <c r="CM35" s="388"/>
      <c r="CN35" s="214"/>
      <c r="CO35" s="389">
        <f t="shared" ref="CO35:CO43" si="3">IF(CQ35="","",CO34+1)</f>
        <v>21</v>
      </c>
      <c r="CP35" s="389"/>
      <c r="CQ35" s="388" t="str">
        <f>IF('各会計、関係団体の財政状況及び健全化判断比率'!BS8="","",'各会計、関係団体の財政状況及び健全化判断比率'!BS8)</f>
        <v>都城市土地開発公社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〇</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都城市後期高齢者医療特別会計</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IF('各会計、関係団体の財政状況及び健全化判断比率'!B34="","",'各会計、関係団体の財政状況及び健全化判断比率'!B34)</f>
        <v>都城市農業集落排水事業会計</v>
      </c>
      <c r="AP36" s="388"/>
      <c r="AQ36" s="388"/>
      <c r="AR36" s="388"/>
      <c r="AS36" s="388"/>
      <c r="AT36" s="388"/>
      <c r="AU36" s="388"/>
      <c r="AV36" s="388"/>
      <c r="AW36" s="388"/>
      <c r="AX36" s="388"/>
      <c r="AY36" s="388"/>
      <c r="AZ36" s="388"/>
      <c r="BA36" s="388"/>
      <c r="BB36" s="388"/>
      <c r="BC36" s="388"/>
      <c r="BD36" s="214"/>
      <c r="BE36" s="389">
        <f t="shared" si="1"/>
        <v>14</v>
      </c>
      <c r="BF36" s="389"/>
      <c r="BG36" s="388" t="str">
        <f>IF('各会計、関係団体の財政状況及び健全化判断比率'!B39="","",'各会計、関係団体の財政状況及び健全化判断比率'!B39)</f>
        <v>都城市工業用地造成事業特別会計</v>
      </c>
      <c r="BH36" s="388"/>
      <c r="BI36" s="388"/>
      <c r="BJ36" s="388"/>
      <c r="BK36" s="388"/>
      <c r="BL36" s="388"/>
      <c r="BM36" s="388"/>
      <c r="BN36" s="388"/>
      <c r="BO36" s="388"/>
      <c r="BP36" s="388"/>
      <c r="BQ36" s="388"/>
      <c r="BR36" s="388"/>
      <c r="BS36" s="388"/>
      <c r="BT36" s="388"/>
      <c r="BU36" s="388"/>
      <c r="BV36" s="214"/>
      <c r="BW36" s="389">
        <f t="shared" si="2"/>
        <v>17</v>
      </c>
      <c r="BX36" s="389"/>
      <c r="BY36" s="388" t="str">
        <f>IF('各会計、関係団体の財政状況及び健全化判断比率'!B70="","",'各会計、関係団体の財政状況及び健全化判断比率'!B70)</f>
        <v>宮崎県市町村総合事務組合（自治会館管理運営特別会計）</v>
      </c>
      <c r="BZ36" s="388"/>
      <c r="CA36" s="388"/>
      <c r="CB36" s="388"/>
      <c r="CC36" s="388"/>
      <c r="CD36" s="388"/>
      <c r="CE36" s="388"/>
      <c r="CF36" s="388"/>
      <c r="CG36" s="388"/>
      <c r="CH36" s="388"/>
      <c r="CI36" s="388"/>
      <c r="CJ36" s="388"/>
      <c r="CK36" s="388"/>
      <c r="CL36" s="388"/>
      <c r="CM36" s="388"/>
      <c r="CN36" s="214"/>
      <c r="CO36" s="389">
        <f t="shared" si="3"/>
        <v>22</v>
      </c>
      <c r="CP36" s="389"/>
      <c r="CQ36" s="388" t="str">
        <f>IF('各会計、関係団体の財政状況及び健全化判断比率'!BS9="","",'各会計、関係団体の財政状況及び健全化判断比率'!BS9)</f>
        <v>一般財団法人　都城圏域地場産業振興センター</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都城市介護保険特別会計</v>
      </c>
      <c r="X37" s="388"/>
      <c r="Y37" s="388"/>
      <c r="Z37" s="388"/>
      <c r="AA37" s="388"/>
      <c r="AB37" s="388"/>
      <c r="AC37" s="388"/>
      <c r="AD37" s="388"/>
      <c r="AE37" s="388"/>
      <c r="AF37" s="388"/>
      <c r="AG37" s="388"/>
      <c r="AH37" s="388"/>
      <c r="AI37" s="388"/>
      <c r="AJ37" s="388"/>
      <c r="AK37" s="388"/>
      <c r="AL37" s="214"/>
      <c r="AM37" s="389">
        <f t="shared" si="0"/>
        <v>10</v>
      </c>
      <c r="AN37" s="389"/>
      <c r="AO37" s="388" t="str">
        <f>IF('各会計、関係団体の財政状況及び健全化判断比率'!B35="","",'各会計、関係団体の財政状況及び健全化判断比率'!B35)</f>
        <v>都城市御池簡易水道事業会計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18</v>
      </c>
      <c r="BX37" s="389"/>
      <c r="BY37" s="388" t="str">
        <f>IF('各会計、関係団体の財政状況及び健全化判断比率'!B71="","",'各会計、関係団体の財政状況及び健全化判断比率'!B71)</f>
        <v>宮崎県後期高齢者医療広域連合（一般会計）</v>
      </c>
      <c r="BZ37" s="388"/>
      <c r="CA37" s="388"/>
      <c r="CB37" s="388"/>
      <c r="CC37" s="388"/>
      <c r="CD37" s="388"/>
      <c r="CE37" s="388"/>
      <c r="CF37" s="388"/>
      <c r="CG37" s="388"/>
      <c r="CH37" s="388"/>
      <c r="CI37" s="388"/>
      <c r="CJ37" s="388"/>
      <c r="CK37" s="388"/>
      <c r="CL37" s="388"/>
      <c r="CM37" s="388"/>
      <c r="CN37" s="214"/>
      <c r="CO37" s="389">
        <f t="shared" si="3"/>
        <v>23</v>
      </c>
      <c r="CP37" s="389"/>
      <c r="CQ37" s="388" t="str">
        <f>IF('各会計、関係団体の財政状況及び健全化判断比率'!BS10="","",'各会計、関係団体の財政状況及び健全化判断比率'!BS10)</f>
        <v>公益財団法人　都城市文化振興財団</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f t="shared" si="0"/>
        <v>11</v>
      </c>
      <c r="AN38" s="389"/>
      <c r="AO38" s="388" t="str">
        <f>IF('各会計、関係団体の財政状況及び健全化判断比率'!B36="","",'各会計、関係団体の財政状況及び健全化判断比率'!B36)</f>
        <v>都城市簡易水道事業会計</v>
      </c>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19</v>
      </c>
      <c r="BX38" s="389"/>
      <c r="BY38" s="388" t="str">
        <f>IF('各会計、関係団体の財政状況及び健全化判断比率'!B72="","",'各会計、関係団体の財政状況及び健全化判断比率'!B72)</f>
        <v>宮崎県後期高齢者医療広域連合（後期高齢者医療会計）</v>
      </c>
      <c r="BZ38" s="388"/>
      <c r="CA38" s="388"/>
      <c r="CB38" s="388"/>
      <c r="CC38" s="388"/>
      <c r="CD38" s="388"/>
      <c r="CE38" s="388"/>
      <c r="CF38" s="388"/>
      <c r="CG38" s="388"/>
      <c r="CH38" s="388"/>
      <c r="CI38" s="388"/>
      <c r="CJ38" s="388"/>
      <c r="CK38" s="388"/>
      <c r="CL38" s="388"/>
      <c r="CM38" s="388"/>
      <c r="CN38" s="214"/>
      <c r="CO38" s="389">
        <f t="shared" si="3"/>
        <v>24</v>
      </c>
      <c r="CP38" s="389"/>
      <c r="CQ38" s="388" t="str">
        <f>IF('各会計、関係団体の財政状況及び健全化判断比率'!BS11="","",'各会計、関係団体の財政状況及び健全化判断比率'!BS11)</f>
        <v>都城まちづくり　株式会社</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25</v>
      </c>
      <c r="CP39" s="389"/>
      <c r="CQ39" s="388" t="str">
        <f>IF('各会計、関係団体の財政状況及び健全化判断比率'!BS12="","",'各会計、関係団体の財政状況及び健全化判断比率'!BS12)</f>
        <v>道の駅山之口　株式会社</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26</v>
      </c>
      <c r="CP40" s="389"/>
      <c r="CQ40" s="388" t="str">
        <f>IF('各会計、関係団体の財政状況及び健全化判断比率'!BS13="","",'各会計、関係団体の財政状況及び健全化判断比率'!BS13)</f>
        <v>都城ぼんち地域振興　株式会社</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27</v>
      </c>
      <c r="CP41" s="389"/>
      <c r="CQ41" s="388" t="str">
        <f>IF('各会計、関係団体の財政状況及び健全化判断比率'!BS14="","",'各会計、関係団体の財政状況及び健全化判断比率'!BS14)</f>
        <v>一般財団法人　都城市体育協会</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yzEn7kLAfqBmB0nBAUDdppdJMn30jSF+PMU/jETjKqi+8OltV8XasVhgskmFkV3xKO5X02Dh5qxgM008lkc3EA==" saltValue="EqpJKTJ5JC8KnSdpPSYS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224</v>
      </c>
      <c r="C5" s="709"/>
      <c r="D5" s="709"/>
      <c r="E5" s="709"/>
      <c r="F5" s="709"/>
      <c r="G5" s="709"/>
      <c r="H5" s="709"/>
      <c r="I5" s="709"/>
      <c r="J5" s="709"/>
      <c r="K5" s="709"/>
      <c r="L5" s="709"/>
      <c r="M5" s="709"/>
      <c r="N5" s="709"/>
      <c r="O5" s="709"/>
      <c r="P5" s="709"/>
      <c r="Q5" s="710"/>
      <c r="R5" s="697">
        <v>19762285</v>
      </c>
      <c r="S5" s="698"/>
      <c r="T5" s="698"/>
      <c r="U5" s="698"/>
      <c r="V5" s="698"/>
      <c r="W5" s="698"/>
      <c r="X5" s="698"/>
      <c r="Y5" s="741"/>
      <c r="Z5" s="759">
        <v>15.6</v>
      </c>
      <c r="AA5" s="759"/>
      <c r="AB5" s="759"/>
      <c r="AC5" s="759"/>
      <c r="AD5" s="760">
        <v>18831893</v>
      </c>
      <c r="AE5" s="760"/>
      <c r="AF5" s="760"/>
      <c r="AG5" s="760"/>
      <c r="AH5" s="760"/>
      <c r="AI5" s="760"/>
      <c r="AJ5" s="760"/>
      <c r="AK5" s="760"/>
      <c r="AL5" s="742">
        <v>47.3</v>
      </c>
      <c r="AM5" s="713"/>
      <c r="AN5" s="713"/>
      <c r="AO5" s="743"/>
      <c r="AP5" s="708" t="s">
        <v>225</v>
      </c>
      <c r="AQ5" s="709"/>
      <c r="AR5" s="709"/>
      <c r="AS5" s="709"/>
      <c r="AT5" s="709"/>
      <c r="AU5" s="709"/>
      <c r="AV5" s="709"/>
      <c r="AW5" s="709"/>
      <c r="AX5" s="709"/>
      <c r="AY5" s="709"/>
      <c r="AZ5" s="709"/>
      <c r="BA5" s="709"/>
      <c r="BB5" s="709"/>
      <c r="BC5" s="709"/>
      <c r="BD5" s="709"/>
      <c r="BE5" s="709"/>
      <c r="BF5" s="710"/>
      <c r="BG5" s="642">
        <v>18831893</v>
      </c>
      <c r="BH5" s="643"/>
      <c r="BI5" s="643"/>
      <c r="BJ5" s="643"/>
      <c r="BK5" s="643"/>
      <c r="BL5" s="643"/>
      <c r="BM5" s="643"/>
      <c r="BN5" s="644"/>
      <c r="BO5" s="675">
        <v>95.3</v>
      </c>
      <c r="BP5" s="675"/>
      <c r="BQ5" s="675"/>
      <c r="BR5" s="675"/>
      <c r="BS5" s="676">
        <v>230603</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c r="B6" s="639" t="s">
        <v>229</v>
      </c>
      <c r="C6" s="640"/>
      <c r="D6" s="640"/>
      <c r="E6" s="640"/>
      <c r="F6" s="640"/>
      <c r="G6" s="640"/>
      <c r="H6" s="640"/>
      <c r="I6" s="640"/>
      <c r="J6" s="640"/>
      <c r="K6" s="640"/>
      <c r="L6" s="640"/>
      <c r="M6" s="640"/>
      <c r="N6" s="640"/>
      <c r="O6" s="640"/>
      <c r="P6" s="640"/>
      <c r="Q6" s="641"/>
      <c r="R6" s="642">
        <v>990833</v>
      </c>
      <c r="S6" s="643"/>
      <c r="T6" s="643"/>
      <c r="U6" s="643"/>
      <c r="V6" s="643"/>
      <c r="W6" s="643"/>
      <c r="X6" s="643"/>
      <c r="Y6" s="644"/>
      <c r="Z6" s="675">
        <v>0.8</v>
      </c>
      <c r="AA6" s="675"/>
      <c r="AB6" s="675"/>
      <c r="AC6" s="675"/>
      <c r="AD6" s="676">
        <v>990833</v>
      </c>
      <c r="AE6" s="676"/>
      <c r="AF6" s="676"/>
      <c r="AG6" s="676"/>
      <c r="AH6" s="676"/>
      <c r="AI6" s="676"/>
      <c r="AJ6" s="676"/>
      <c r="AK6" s="676"/>
      <c r="AL6" s="645">
        <v>2.5</v>
      </c>
      <c r="AM6" s="646"/>
      <c r="AN6" s="646"/>
      <c r="AO6" s="677"/>
      <c r="AP6" s="639" t="s">
        <v>230</v>
      </c>
      <c r="AQ6" s="640"/>
      <c r="AR6" s="640"/>
      <c r="AS6" s="640"/>
      <c r="AT6" s="640"/>
      <c r="AU6" s="640"/>
      <c r="AV6" s="640"/>
      <c r="AW6" s="640"/>
      <c r="AX6" s="640"/>
      <c r="AY6" s="640"/>
      <c r="AZ6" s="640"/>
      <c r="BA6" s="640"/>
      <c r="BB6" s="640"/>
      <c r="BC6" s="640"/>
      <c r="BD6" s="640"/>
      <c r="BE6" s="640"/>
      <c r="BF6" s="641"/>
      <c r="BG6" s="642">
        <v>18831893</v>
      </c>
      <c r="BH6" s="643"/>
      <c r="BI6" s="643"/>
      <c r="BJ6" s="643"/>
      <c r="BK6" s="643"/>
      <c r="BL6" s="643"/>
      <c r="BM6" s="643"/>
      <c r="BN6" s="644"/>
      <c r="BO6" s="675">
        <v>95.3</v>
      </c>
      <c r="BP6" s="675"/>
      <c r="BQ6" s="675"/>
      <c r="BR6" s="675"/>
      <c r="BS6" s="676">
        <v>230603</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343622</v>
      </c>
      <c r="CS6" s="643"/>
      <c r="CT6" s="643"/>
      <c r="CU6" s="643"/>
      <c r="CV6" s="643"/>
      <c r="CW6" s="643"/>
      <c r="CX6" s="643"/>
      <c r="CY6" s="644"/>
      <c r="CZ6" s="742">
        <v>0.3</v>
      </c>
      <c r="DA6" s="713"/>
      <c r="DB6" s="713"/>
      <c r="DC6" s="745"/>
      <c r="DD6" s="648" t="s">
        <v>129</v>
      </c>
      <c r="DE6" s="643"/>
      <c r="DF6" s="643"/>
      <c r="DG6" s="643"/>
      <c r="DH6" s="643"/>
      <c r="DI6" s="643"/>
      <c r="DJ6" s="643"/>
      <c r="DK6" s="643"/>
      <c r="DL6" s="643"/>
      <c r="DM6" s="643"/>
      <c r="DN6" s="643"/>
      <c r="DO6" s="643"/>
      <c r="DP6" s="644"/>
      <c r="DQ6" s="648">
        <v>343620</v>
      </c>
      <c r="DR6" s="643"/>
      <c r="DS6" s="643"/>
      <c r="DT6" s="643"/>
      <c r="DU6" s="643"/>
      <c r="DV6" s="643"/>
      <c r="DW6" s="643"/>
      <c r="DX6" s="643"/>
      <c r="DY6" s="643"/>
      <c r="DZ6" s="643"/>
      <c r="EA6" s="643"/>
      <c r="EB6" s="643"/>
      <c r="EC6" s="689"/>
    </row>
    <row r="7" spans="2:143" ht="11.25" customHeight="1">
      <c r="B7" s="639" t="s">
        <v>232</v>
      </c>
      <c r="C7" s="640"/>
      <c r="D7" s="640"/>
      <c r="E7" s="640"/>
      <c r="F7" s="640"/>
      <c r="G7" s="640"/>
      <c r="H7" s="640"/>
      <c r="I7" s="640"/>
      <c r="J7" s="640"/>
      <c r="K7" s="640"/>
      <c r="L7" s="640"/>
      <c r="M7" s="640"/>
      <c r="N7" s="640"/>
      <c r="O7" s="640"/>
      <c r="P7" s="640"/>
      <c r="Q7" s="641"/>
      <c r="R7" s="642">
        <v>8569</v>
      </c>
      <c r="S7" s="643"/>
      <c r="T7" s="643"/>
      <c r="U7" s="643"/>
      <c r="V7" s="643"/>
      <c r="W7" s="643"/>
      <c r="X7" s="643"/>
      <c r="Y7" s="644"/>
      <c r="Z7" s="675">
        <v>0</v>
      </c>
      <c r="AA7" s="675"/>
      <c r="AB7" s="675"/>
      <c r="AC7" s="675"/>
      <c r="AD7" s="676">
        <v>8569</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7847033</v>
      </c>
      <c r="BH7" s="643"/>
      <c r="BI7" s="643"/>
      <c r="BJ7" s="643"/>
      <c r="BK7" s="643"/>
      <c r="BL7" s="643"/>
      <c r="BM7" s="643"/>
      <c r="BN7" s="644"/>
      <c r="BO7" s="675">
        <v>39.700000000000003</v>
      </c>
      <c r="BP7" s="675"/>
      <c r="BQ7" s="675"/>
      <c r="BR7" s="675"/>
      <c r="BS7" s="676">
        <v>230603</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47296153</v>
      </c>
      <c r="CS7" s="643"/>
      <c r="CT7" s="643"/>
      <c r="CU7" s="643"/>
      <c r="CV7" s="643"/>
      <c r="CW7" s="643"/>
      <c r="CX7" s="643"/>
      <c r="CY7" s="644"/>
      <c r="CZ7" s="675">
        <v>38.299999999999997</v>
      </c>
      <c r="DA7" s="675"/>
      <c r="DB7" s="675"/>
      <c r="DC7" s="675"/>
      <c r="DD7" s="648">
        <v>364551</v>
      </c>
      <c r="DE7" s="643"/>
      <c r="DF7" s="643"/>
      <c r="DG7" s="643"/>
      <c r="DH7" s="643"/>
      <c r="DI7" s="643"/>
      <c r="DJ7" s="643"/>
      <c r="DK7" s="643"/>
      <c r="DL7" s="643"/>
      <c r="DM7" s="643"/>
      <c r="DN7" s="643"/>
      <c r="DO7" s="643"/>
      <c r="DP7" s="644"/>
      <c r="DQ7" s="648">
        <v>16367176</v>
      </c>
      <c r="DR7" s="643"/>
      <c r="DS7" s="643"/>
      <c r="DT7" s="643"/>
      <c r="DU7" s="643"/>
      <c r="DV7" s="643"/>
      <c r="DW7" s="643"/>
      <c r="DX7" s="643"/>
      <c r="DY7" s="643"/>
      <c r="DZ7" s="643"/>
      <c r="EA7" s="643"/>
      <c r="EB7" s="643"/>
      <c r="EC7" s="689"/>
    </row>
    <row r="8" spans="2:143" ht="11.25" customHeight="1">
      <c r="B8" s="639" t="s">
        <v>235</v>
      </c>
      <c r="C8" s="640"/>
      <c r="D8" s="640"/>
      <c r="E8" s="640"/>
      <c r="F8" s="640"/>
      <c r="G8" s="640"/>
      <c r="H8" s="640"/>
      <c r="I8" s="640"/>
      <c r="J8" s="640"/>
      <c r="K8" s="640"/>
      <c r="L8" s="640"/>
      <c r="M8" s="640"/>
      <c r="N8" s="640"/>
      <c r="O8" s="640"/>
      <c r="P8" s="640"/>
      <c r="Q8" s="641"/>
      <c r="R8" s="642">
        <v>33709</v>
      </c>
      <c r="S8" s="643"/>
      <c r="T8" s="643"/>
      <c r="U8" s="643"/>
      <c r="V8" s="643"/>
      <c r="W8" s="643"/>
      <c r="X8" s="643"/>
      <c r="Y8" s="644"/>
      <c r="Z8" s="675">
        <v>0</v>
      </c>
      <c r="AA8" s="675"/>
      <c r="AB8" s="675"/>
      <c r="AC8" s="675"/>
      <c r="AD8" s="676">
        <v>33709</v>
      </c>
      <c r="AE8" s="676"/>
      <c r="AF8" s="676"/>
      <c r="AG8" s="676"/>
      <c r="AH8" s="676"/>
      <c r="AI8" s="676"/>
      <c r="AJ8" s="676"/>
      <c r="AK8" s="676"/>
      <c r="AL8" s="645">
        <v>0.1</v>
      </c>
      <c r="AM8" s="646"/>
      <c r="AN8" s="646"/>
      <c r="AO8" s="677"/>
      <c r="AP8" s="639" t="s">
        <v>236</v>
      </c>
      <c r="AQ8" s="640"/>
      <c r="AR8" s="640"/>
      <c r="AS8" s="640"/>
      <c r="AT8" s="640"/>
      <c r="AU8" s="640"/>
      <c r="AV8" s="640"/>
      <c r="AW8" s="640"/>
      <c r="AX8" s="640"/>
      <c r="AY8" s="640"/>
      <c r="AZ8" s="640"/>
      <c r="BA8" s="640"/>
      <c r="BB8" s="640"/>
      <c r="BC8" s="640"/>
      <c r="BD8" s="640"/>
      <c r="BE8" s="640"/>
      <c r="BF8" s="641"/>
      <c r="BG8" s="642">
        <v>270935</v>
      </c>
      <c r="BH8" s="643"/>
      <c r="BI8" s="643"/>
      <c r="BJ8" s="643"/>
      <c r="BK8" s="643"/>
      <c r="BL8" s="643"/>
      <c r="BM8" s="643"/>
      <c r="BN8" s="644"/>
      <c r="BO8" s="675">
        <v>1.4</v>
      </c>
      <c r="BP8" s="675"/>
      <c r="BQ8" s="675"/>
      <c r="BR8" s="675"/>
      <c r="BS8" s="648" t="s">
        <v>129</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32674586</v>
      </c>
      <c r="CS8" s="643"/>
      <c r="CT8" s="643"/>
      <c r="CU8" s="643"/>
      <c r="CV8" s="643"/>
      <c r="CW8" s="643"/>
      <c r="CX8" s="643"/>
      <c r="CY8" s="644"/>
      <c r="CZ8" s="675">
        <v>26.4</v>
      </c>
      <c r="DA8" s="675"/>
      <c r="DB8" s="675"/>
      <c r="DC8" s="675"/>
      <c r="DD8" s="648">
        <v>1050832</v>
      </c>
      <c r="DE8" s="643"/>
      <c r="DF8" s="643"/>
      <c r="DG8" s="643"/>
      <c r="DH8" s="643"/>
      <c r="DI8" s="643"/>
      <c r="DJ8" s="643"/>
      <c r="DK8" s="643"/>
      <c r="DL8" s="643"/>
      <c r="DM8" s="643"/>
      <c r="DN8" s="643"/>
      <c r="DO8" s="643"/>
      <c r="DP8" s="644"/>
      <c r="DQ8" s="648">
        <v>14221453</v>
      </c>
      <c r="DR8" s="643"/>
      <c r="DS8" s="643"/>
      <c r="DT8" s="643"/>
      <c r="DU8" s="643"/>
      <c r="DV8" s="643"/>
      <c r="DW8" s="643"/>
      <c r="DX8" s="643"/>
      <c r="DY8" s="643"/>
      <c r="DZ8" s="643"/>
      <c r="EA8" s="643"/>
      <c r="EB8" s="643"/>
      <c r="EC8" s="689"/>
    </row>
    <row r="9" spans="2:143" ht="11.25" customHeight="1">
      <c r="B9" s="639" t="s">
        <v>238</v>
      </c>
      <c r="C9" s="640"/>
      <c r="D9" s="640"/>
      <c r="E9" s="640"/>
      <c r="F9" s="640"/>
      <c r="G9" s="640"/>
      <c r="H9" s="640"/>
      <c r="I9" s="640"/>
      <c r="J9" s="640"/>
      <c r="K9" s="640"/>
      <c r="L9" s="640"/>
      <c r="M9" s="640"/>
      <c r="N9" s="640"/>
      <c r="O9" s="640"/>
      <c r="P9" s="640"/>
      <c r="Q9" s="641"/>
      <c r="R9" s="642">
        <v>40716</v>
      </c>
      <c r="S9" s="643"/>
      <c r="T9" s="643"/>
      <c r="U9" s="643"/>
      <c r="V9" s="643"/>
      <c r="W9" s="643"/>
      <c r="X9" s="643"/>
      <c r="Y9" s="644"/>
      <c r="Z9" s="675">
        <v>0</v>
      </c>
      <c r="AA9" s="675"/>
      <c r="AB9" s="675"/>
      <c r="AC9" s="675"/>
      <c r="AD9" s="676">
        <v>40716</v>
      </c>
      <c r="AE9" s="676"/>
      <c r="AF9" s="676"/>
      <c r="AG9" s="676"/>
      <c r="AH9" s="676"/>
      <c r="AI9" s="676"/>
      <c r="AJ9" s="676"/>
      <c r="AK9" s="676"/>
      <c r="AL9" s="645">
        <v>0.1</v>
      </c>
      <c r="AM9" s="646"/>
      <c r="AN9" s="646"/>
      <c r="AO9" s="677"/>
      <c r="AP9" s="639" t="s">
        <v>239</v>
      </c>
      <c r="AQ9" s="640"/>
      <c r="AR9" s="640"/>
      <c r="AS9" s="640"/>
      <c r="AT9" s="640"/>
      <c r="AU9" s="640"/>
      <c r="AV9" s="640"/>
      <c r="AW9" s="640"/>
      <c r="AX9" s="640"/>
      <c r="AY9" s="640"/>
      <c r="AZ9" s="640"/>
      <c r="BA9" s="640"/>
      <c r="BB9" s="640"/>
      <c r="BC9" s="640"/>
      <c r="BD9" s="640"/>
      <c r="BE9" s="640"/>
      <c r="BF9" s="641"/>
      <c r="BG9" s="642">
        <v>6163919</v>
      </c>
      <c r="BH9" s="643"/>
      <c r="BI9" s="643"/>
      <c r="BJ9" s="643"/>
      <c r="BK9" s="643"/>
      <c r="BL9" s="643"/>
      <c r="BM9" s="643"/>
      <c r="BN9" s="644"/>
      <c r="BO9" s="675">
        <v>31.2</v>
      </c>
      <c r="BP9" s="675"/>
      <c r="BQ9" s="675"/>
      <c r="BR9" s="675"/>
      <c r="BS9" s="648" t="s">
        <v>129</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5028612</v>
      </c>
      <c r="CS9" s="643"/>
      <c r="CT9" s="643"/>
      <c r="CU9" s="643"/>
      <c r="CV9" s="643"/>
      <c r="CW9" s="643"/>
      <c r="CX9" s="643"/>
      <c r="CY9" s="644"/>
      <c r="CZ9" s="675">
        <v>4.0999999999999996</v>
      </c>
      <c r="DA9" s="675"/>
      <c r="DB9" s="675"/>
      <c r="DC9" s="675"/>
      <c r="DD9" s="648">
        <v>600441</v>
      </c>
      <c r="DE9" s="643"/>
      <c r="DF9" s="643"/>
      <c r="DG9" s="643"/>
      <c r="DH9" s="643"/>
      <c r="DI9" s="643"/>
      <c r="DJ9" s="643"/>
      <c r="DK9" s="643"/>
      <c r="DL9" s="643"/>
      <c r="DM9" s="643"/>
      <c r="DN9" s="643"/>
      <c r="DO9" s="643"/>
      <c r="DP9" s="644"/>
      <c r="DQ9" s="648">
        <v>3608969</v>
      </c>
      <c r="DR9" s="643"/>
      <c r="DS9" s="643"/>
      <c r="DT9" s="643"/>
      <c r="DU9" s="643"/>
      <c r="DV9" s="643"/>
      <c r="DW9" s="643"/>
      <c r="DX9" s="643"/>
      <c r="DY9" s="643"/>
      <c r="DZ9" s="643"/>
      <c r="EA9" s="643"/>
      <c r="EB9" s="643"/>
      <c r="EC9" s="689"/>
    </row>
    <row r="10" spans="2:143" ht="11.25" customHeight="1">
      <c r="B10" s="639" t="s">
        <v>241</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129</v>
      </c>
      <c r="AA10" s="675"/>
      <c r="AB10" s="675"/>
      <c r="AC10" s="675"/>
      <c r="AD10" s="676" t="s">
        <v>129</v>
      </c>
      <c r="AE10" s="676"/>
      <c r="AF10" s="676"/>
      <c r="AG10" s="676"/>
      <c r="AH10" s="676"/>
      <c r="AI10" s="676"/>
      <c r="AJ10" s="676"/>
      <c r="AK10" s="676"/>
      <c r="AL10" s="645" t="s">
        <v>129</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415444</v>
      </c>
      <c r="BH10" s="643"/>
      <c r="BI10" s="643"/>
      <c r="BJ10" s="643"/>
      <c r="BK10" s="643"/>
      <c r="BL10" s="643"/>
      <c r="BM10" s="643"/>
      <c r="BN10" s="644"/>
      <c r="BO10" s="675">
        <v>2.1</v>
      </c>
      <c r="BP10" s="675"/>
      <c r="BQ10" s="675"/>
      <c r="BR10" s="675"/>
      <c r="BS10" s="648" t="s">
        <v>129</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13061</v>
      </c>
      <c r="CS10" s="643"/>
      <c r="CT10" s="643"/>
      <c r="CU10" s="643"/>
      <c r="CV10" s="643"/>
      <c r="CW10" s="643"/>
      <c r="CX10" s="643"/>
      <c r="CY10" s="644"/>
      <c r="CZ10" s="675">
        <v>0</v>
      </c>
      <c r="DA10" s="675"/>
      <c r="DB10" s="675"/>
      <c r="DC10" s="675"/>
      <c r="DD10" s="648">
        <v>2761</v>
      </c>
      <c r="DE10" s="643"/>
      <c r="DF10" s="643"/>
      <c r="DG10" s="643"/>
      <c r="DH10" s="643"/>
      <c r="DI10" s="643"/>
      <c r="DJ10" s="643"/>
      <c r="DK10" s="643"/>
      <c r="DL10" s="643"/>
      <c r="DM10" s="643"/>
      <c r="DN10" s="643"/>
      <c r="DO10" s="643"/>
      <c r="DP10" s="644"/>
      <c r="DQ10" s="648">
        <v>10235</v>
      </c>
      <c r="DR10" s="643"/>
      <c r="DS10" s="643"/>
      <c r="DT10" s="643"/>
      <c r="DU10" s="643"/>
      <c r="DV10" s="643"/>
      <c r="DW10" s="643"/>
      <c r="DX10" s="643"/>
      <c r="DY10" s="643"/>
      <c r="DZ10" s="643"/>
      <c r="EA10" s="643"/>
      <c r="EB10" s="643"/>
      <c r="EC10" s="689"/>
    </row>
    <row r="11" spans="2:143" ht="11.25" customHeight="1">
      <c r="B11" s="639" t="s">
        <v>244</v>
      </c>
      <c r="C11" s="640"/>
      <c r="D11" s="640"/>
      <c r="E11" s="640"/>
      <c r="F11" s="640"/>
      <c r="G11" s="640"/>
      <c r="H11" s="640"/>
      <c r="I11" s="640"/>
      <c r="J11" s="640"/>
      <c r="K11" s="640"/>
      <c r="L11" s="640"/>
      <c r="M11" s="640"/>
      <c r="N11" s="640"/>
      <c r="O11" s="640"/>
      <c r="P11" s="640"/>
      <c r="Q11" s="641"/>
      <c r="R11" s="642">
        <v>3737437</v>
      </c>
      <c r="S11" s="643"/>
      <c r="T11" s="643"/>
      <c r="U11" s="643"/>
      <c r="V11" s="643"/>
      <c r="W11" s="643"/>
      <c r="X11" s="643"/>
      <c r="Y11" s="644"/>
      <c r="Z11" s="645">
        <v>2.9</v>
      </c>
      <c r="AA11" s="646"/>
      <c r="AB11" s="646"/>
      <c r="AC11" s="647"/>
      <c r="AD11" s="648">
        <v>3737437</v>
      </c>
      <c r="AE11" s="643"/>
      <c r="AF11" s="643"/>
      <c r="AG11" s="643"/>
      <c r="AH11" s="643"/>
      <c r="AI11" s="643"/>
      <c r="AJ11" s="643"/>
      <c r="AK11" s="644"/>
      <c r="AL11" s="645">
        <v>9.4</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996735</v>
      </c>
      <c r="BH11" s="643"/>
      <c r="BI11" s="643"/>
      <c r="BJ11" s="643"/>
      <c r="BK11" s="643"/>
      <c r="BL11" s="643"/>
      <c r="BM11" s="643"/>
      <c r="BN11" s="644"/>
      <c r="BO11" s="675">
        <v>5</v>
      </c>
      <c r="BP11" s="675"/>
      <c r="BQ11" s="675"/>
      <c r="BR11" s="675"/>
      <c r="BS11" s="648">
        <v>230603</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4462339</v>
      </c>
      <c r="CS11" s="643"/>
      <c r="CT11" s="643"/>
      <c r="CU11" s="643"/>
      <c r="CV11" s="643"/>
      <c r="CW11" s="643"/>
      <c r="CX11" s="643"/>
      <c r="CY11" s="644"/>
      <c r="CZ11" s="675">
        <v>3.6</v>
      </c>
      <c r="DA11" s="675"/>
      <c r="DB11" s="675"/>
      <c r="DC11" s="675"/>
      <c r="DD11" s="648">
        <v>1913032</v>
      </c>
      <c r="DE11" s="643"/>
      <c r="DF11" s="643"/>
      <c r="DG11" s="643"/>
      <c r="DH11" s="643"/>
      <c r="DI11" s="643"/>
      <c r="DJ11" s="643"/>
      <c r="DK11" s="643"/>
      <c r="DL11" s="643"/>
      <c r="DM11" s="643"/>
      <c r="DN11" s="643"/>
      <c r="DO11" s="643"/>
      <c r="DP11" s="644"/>
      <c r="DQ11" s="648">
        <v>1987433</v>
      </c>
      <c r="DR11" s="643"/>
      <c r="DS11" s="643"/>
      <c r="DT11" s="643"/>
      <c r="DU11" s="643"/>
      <c r="DV11" s="643"/>
      <c r="DW11" s="643"/>
      <c r="DX11" s="643"/>
      <c r="DY11" s="643"/>
      <c r="DZ11" s="643"/>
      <c r="EA11" s="643"/>
      <c r="EB11" s="643"/>
      <c r="EC11" s="689"/>
    </row>
    <row r="12" spans="2:143" ht="11.25" customHeight="1">
      <c r="B12" s="639" t="s">
        <v>247</v>
      </c>
      <c r="C12" s="640"/>
      <c r="D12" s="640"/>
      <c r="E12" s="640"/>
      <c r="F12" s="640"/>
      <c r="G12" s="640"/>
      <c r="H12" s="640"/>
      <c r="I12" s="640"/>
      <c r="J12" s="640"/>
      <c r="K12" s="640"/>
      <c r="L12" s="640"/>
      <c r="M12" s="640"/>
      <c r="N12" s="640"/>
      <c r="O12" s="640"/>
      <c r="P12" s="640"/>
      <c r="Q12" s="641"/>
      <c r="R12" s="642">
        <v>25408</v>
      </c>
      <c r="S12" s="643"/>
      <c r="T12" s="643"/>
      <c r="U12" s="643"/>
      <c r="V12" s="643"/>
      <c r="W12" s="643"/>
      <c r="X12" s="643"/>
      <c r="Y12" s="644"/>
      <c r="Z12" s="675">
        <v>0</v>
      </c>
      <c r="AA12" s="675"/>
      <c r="AB12" s="675"/>
      <c r="AC12" s="675"/>
      <c r="AD12" s="676">
        <v>25408</v>
      </c>
      <c r="AE12" s="676"/>
      <c r="AF12" s="676"/>
      <c r="AG12" s="676"/>
      <c r="AH12" s="676"/>
      <c r="AI12" s="676"/>
      <c r="AJ12" s="676"/>
      <c r="AK12" s="676"/>
      <c r="AL12" s="645">
        <v>0.1</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9095026</v>
      </c>
      <c r="BH12" s="643"/>
      <c r="BI12" s="643"/>
      <c r="BJ12" s="643"/>
      <c r="BK12" s="643"/>
      <c r="BL12" s="643"/>
      <c r="BM12" s="643"/>
      <c r="BN12" s="644"/>
      <c r="BO12" s="675">
        <v>46</v>
      </c>
      <c r="BP12" s="675"/>
      <c r="BQ12" s="675"/>
      <c r="BR12" s="675"/>
      <c r="BS12" s="648" t="s">
        <v>129</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7237478</v>
      </c>
      <c r="CS12" s="643"/>
      <c r="CT12" s="643"/>
      <c r="CU12" s="643"/>
      <c r="CV12" s="643"/>
      <c r="CW12" s="643"/>
      <c r="CX12" s="643"/>
      <c r="CY12" s="644"/>
      <c r="CZ12" s="675">
        <v>5.9</v>
      </c>
      <c r="DA12" s="675"/>
      <c r="DB12" s="675"/>
      <c r="DC12" s="675"/>
      <c r="DD12" s="648">
        <v>266684</v>
      </c>
      <c r="DE12" s="643"/>
      <c r="DF12" s="643"/>
      <c r="DG12" s="643"/>
      <c r="DH12" s="643"/>
      <c r="DI12" s="643"/>
      <c r="DJ12" s="643"/>
      <c r="DK12" s="643"/>
      <c r="DL12" s="643"/>
      <c r="DM12" s="643"/>
      <c r="DN12" s="643"/>
      <c r="DO12" s="643"/>
      <c r="DP12" s="644"/>
      <c r="DQ12" s="648">
        <v>3374042</v>
      </c>
      <c r="DR12" s="643"/>
      <c r="DS12" s="643"/>
      <c r="DT12" s="643"/>
      <c r="DU12" s="643"/>
      <c r="DV12" s="643"/>
      <c r="DW12" s="643"/>
      <c r="DX12" s="643"/>
      <c r="DY12" s="643"/>
      <c r="DZ12" s="643"/>
      <c r="EA12" s="643"/>
      <c r="EB12" s="643"/>
      <c r="EC12" s="689"/>
    </row>
    <row r="13" spans="2:143" ht="11.25" customHeight="1">
      <c r="B13" s="639" t="s">
        <v>250</v>
      </c>
      <c r="C13" s="640"/>
      <c r="D13" s="640"/>
      <c r="E13" s="640"/>
      <c r="F13" s="640"/>
      <c r="G13" s="640"/>
      <c r="H13" s="640"/>
      <c r="I13" s="640"/>
      <c r="J13" s="640"/>
      <c r="K13" s="640"/>
      <c r="L13" s="640"/>
      <c r="M13" s="640"/>
      <c r="N13" s="640"/>
      <c r="O13" s="640"/>
      <c r="P13" s="640"/>
      <c r="Q13" s="641"/>
      <c r="R13" s="642" t="s">
        <v>129</v>
      </c>
      <c r="S13" s="643"/>
      <c r="T13" s="643"/>
      <c r="U13" s="643"/>
      <c r="V13" s="643"/>
      <c r="W13" s="643"/>
      <c r="X13" s="643"/>
      <c r="Y13" s="644"/>
      <c r="Z13" s="675" t="s">
        <v>129</v>
      </c>
      <c r="AA13" s="675"/>
      <c r="AB13" s="675"/>
      <c r="AC13" s="675"/>
      <c r="AD13" s="676" t="s">
        <v>129</v>
      </c>
      <c r="AE13" s="676"/>
      <c r="AF13" s="676"/>
      <c r="AG13" s="676"/>
      <c r="AH13" s="676"/>
      <c r="AI13" s="676"/>
      <c r="AJ13" s="676"/>
      <c r="AK13" s="676"/>
      <c r="AL13" s="645" t="s">
        <v>129</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9021659</v>
      </c>
      <c r="BH13" s="643"/>
      <c r="BI13" s="643"/>
      <c r="BJ13" s="643"/>
      <c r="BK13" s="643"/>
      <c r="BL13" s="643"/>
      <c r="BM13" s="643"/>
      <c r="BN13" s="644"/>
      <c r="BO13" s="675">
        <v>45.7</v>
      </c>
      <c r="BP13" s="675"/>
      <c r="BQ13" s="675"/>
      <c r="BR13" s="675"/>
      <c r="BS13" s="648" t="s">
        <v>129</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7455518</v>
      </c>
      <c r="CS13" s="643"/>
      <c r="CT13" s="643"/>
      <c r="CU13" s="643"/>
      <c r="CV13" s="643"/>
      <c r="CW13" s="643"/>
      <c r="CX13" s="643"/>
      <c r="CY13" s="644"/>
      <c r="CZ13" s="675">
        <v>6</v>
      </c>
      <c r="DA13" s="675"/>
      <c r="DB13" s="675"/>
      <c r="DC13" s="675"/>
      <c r="DD13" s="648">
        <v>4317682</v>
      </c>
      <c r="DE13" s="643"/>
      <c r="DF13" s="643"/>
      <c r="DG13" s="643"/>
      <c r="DH13" s="643"/>
      <c r="DI13" s="643"/>
      <c r="DJ13" s="643"/>
      <c r="DK13" s="643"/>
      <c r="DL13" s="643"/>
      <c r="DM13" s="643"/>
      <c r="DN13" s="643"/>
      <c r="DO13" s="643"/>
      <c r="DP13" s="644"/>
      <c r="DQ13" s="648">
        <v>3564989</v>
      </c>
      <c r="DR13" s="643"/>
      <c r="DS13" s="643"/>
      <c r="DT13" s="643"/>
      <c r="DU13" s="643"/>
      <c r="DV13" s="643"/>
      <c r="DW13" s="643"/>
      <c r="DX13" s="643"/>
      <c r="DY13" s="643"/>
      <c r="DZ13" s="643"/>
      <c r="EA13" s="643"/>
      <c r="EB13" s="643"/>
      <c r="EC13" s="689"/>
    </row>
    <row r="14" spans="2:143" ht="11.25" customHeight="1">
      <c r="B14" s="639" t="s">
        <v>253</v>
      </c>
      <c r="C14" s="640"/>
      <c r="D14" s="640"/>
      <c r="E14" s="640"/>
      <c r="F14" s="640"/>
      <c r="G14" s="640"/>
      <c r="H14" s="640"/>
      <c r="I14" s="640"/>
      <c r="J14" s="640"/>
      <c r="K14" s="640"/>
      <c r="L14" s="640"/>
      <c r="M14" s="640"/>
      <c r="N14" s="640"/>
      <c r="O14" s="640"/>
      <c r="P14" s="640"/>
      <c r="Q14" s="641"/>
      <c r="R14" s="642" t="s">
        <v>129</v>
      </c>
      <c r="S14" s="643"/>
      <c r="T14" s="643"/>
      <c r="U14" s="643"/>
      <c r="V14" s="643"/>
      <c r="W14" s="643"/>
      <c r="X14" s="643"/>
      <c r="Y14" s="644"/>
      <c r="Z14" s="675" t="s">
        <v>129</v>
      </c>
      <c r="AA14" s="675"/>
      <c r="AB14" s="675"/>
      <c r="AC14" s="675"/>
      <c r="AD14" s="676" t="s">
        <v>129</v>
      </c>
      <c r="AE14" s="676"/>
      <c r="AF14" s="676"/>
      <c r="AG14" s="676"/>
      <c r="AH14" s="676"/>
      <c r="AI14" s="676"/>
      <c r="AJ14" s="676"/>
      <c r="AK14" s="676"/>
      <c r="AL14" s="645" t="s">
        <v>129</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650031</v>
      </c>
      <c r="BH14" s="643"/>
      <c r="BI14" s="643"/>
      <c r="BJ14" s="643"/>
      <c r="BK14" s="643"/>
      <c r="BL14" s="643"/>
      <c r="BM14" s="643"/>
      <c r="BN14" s="644"/>
      <c r="BO14" s="675">
        <v>3.3</v>
      </c>
      <c r="BP14" s="675"/>
      <c r="BQ14" s="675"/>
      <c r="BR14" s="675"/>
      <c r="BS14" s="648" t="s">
        <v>129</v>
      </c>
      <c r="BT14" s="643"/>
      <c r="BU14" s="643"/>
      <c r="BV14" s="643"/>
      <c r="BW14" s="643"/>
      <c r="BX14" s="643"/>
      <c r="BY14" s="643"/>
      <c r="BZ14" s="643"/>
      <c r="CA14" s="643"/>
      <c r="CB14" s="689"/>
      <c r="CD14" s="681" t="s">
        <v>255</v>
      </c>
      <c r="CE14" s="682"/>
      <c r="CF14" s="682"/>
      <c r="CG14" s="682"/>
      <c r="CH14" s="682"/>
      <c r="CI14" s="682"/>
      <c r="CJ14" s="682"/>
      <c r="CK14" s="682"/>
      <c r="CL14" s="682"/>
      <c r="CM14" s="682"/>
      <c r="CN14" s="682"/>
      <c r="CO14" s="682"/>
      <c r="CP14" s="682"/>
      <c r="CQ14" s="683"/>
      <c r="CR14" s="642">
        <v>2063853</v>
      </c>
      <c r="CS14" s="643"/>
      <c r="CT14" s="643"/>
      <c r="CU14" s="643"/>
      <c r="CV14" s="643"/>
      <c r="CW14" s="643"/>
      <c r="CX14" s="643"/>
      <c r="CY14" s="644"/>
      <c r="CZ14" s="675">
        <v>1.7</v>
      </c>
      <c r="DA14" s="675"/>
      <c r="DB14" s="675"/>
      <c r="DC14" s="675"/>
      <c r="DD14" s="648">
        <v>267948</v>
      </c>
      <c r="DE14" s="643"/>
      <c r="DF14" s="643"/>
      <c r="DG14" s="643"/>
      <c r="DH14" s="643"/>
      <c r="DI14" s="643"/>
      <c r="DJ14" s="643"/>
      <c r="DK14" s="643"/>
      <c r="DL14" s="643"/>
      <c r="DM14" s="643"/>
      <c r="DN14" s="643"/>
      <c r="DO14" s="643"/>
      <c r="DP14" s="644"/>
      <c r="DQ14" s="648">
        <v>1611245</v>
      </c>
      <c r="DR14" s="643"/>
      <c r="DS14" s="643"/>
      <c r="DT14" s="643"/>
      <c r="DU14" s="643"/>
      <c r="DV14" s="643"/>
      <c r="DW14" s="643"/>
      <c r="DX14" s="643"/>
      <c r="DY14" s="643"/>
      <c r="DZ14" s="643"/>
      <c r="EA14" s="643"/>
      <c r="EB14" s="643"/>
      <c r="EC14" s="689"/>
    </row>
    <row r="15" spans="2:143" ht="11.25" customHeight="1">
      <c r="B15" s="639" t="s">
        <v>256</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129</v>
      </c>
      <c r="AA15" s="675"/>
      <c r="AB15" s="675"/>
      <c r="AC15" s="675"/>
      <c r="AD15" s="676" t="s">
        <v>129</v>
      </c>
      <c r="AE15" s="676"/>
      <c r="AF15" s="676"/>
      <c r="AG15" s="676"/>
      <c r="AH15" s="676"/>
      <c r="AI15" s="676"/>
      <c r="AJ15" s="676"/>
      <c r="AK15" s="676"/>
      <c r="AL15" s="645" t="s">
        <v>129</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1239803</v>
      </c>
      <c r="BH15" s="643"/>
      <c r="BI15" s="643"/>
      <c r="BJ15" s="643"/>
      <c r="BK15" s="643"/>
      <c r="BL15" s="643"/>
      <c r="BM15" s="643"/>
      <c r="BN15" s="644"/>
      <c r="BO15" s="675">
        <v>6.3</v>
      </c>
      <c r="BP15" s="675"/>
      <c r="BQ15" s="675"/>
      <c r="BR15" s="675"/>
      <c r="BS15" s="648" t="s">
        <v>129</v>
      </c>
      <c r="BT15" s="643"/>
      <c r="BU15" s="643"/>
      <c r="BV15" s="643"/>
      <c r="BW15" s="643"/>
      <c r="BX15" s="643"/>
      <c r="BY15" s="643"/>
      <c r="BZ15" s="643"/>
      <c r="CA15" s="643"/>
      <c r="CB15" s="689"/>
      <c r="CD15" s="681" t="s">
        <v>258</v>
      </c>
      <c r="CE15" s="682"/>
      <c r="CF15" s="682"/>
      <c r="CG15" s="682"/>
      <c r="CH15" s="682"/>
      <c r="CI15" s="682"/>
      <c r="CJ15" s="682"/>
      <c r="CK15" s="682"/>
      <c r="CL15" s="682"/>
      <c r="CM15" s="682"/>
      <c r="CN15" s="682"/>
      <c r="CO15" s="682"/>
      <c r="CP15" s="682"/>
      <c r="CQ15" s="683"/>
      <c r="CR15" s="642">
        <v>9143663</v>
      </c>
      <c r="CS15" s="643"/>
      <c r="CT15" s="643"/>
      <c r="CU15" s="643"/>
      <c r="CV15" s="643"/>
      <c r="CW15" s="643"/>
      <c r="CX15" s="643"/>
      <c r="CY15" s="644"/>
      <c r="CZ15" s="675">
        <v>7.4</v>
      </c>
      <c r="DA15" s="675"/>
      <c r="DB15" s="675"/>
      <c r="DC15" s="675"/>
      <c r="DD15" s="648">
        <v>3422106</v>
      </c>
      <c r="DE15" s="643"/>
      <c r="DF15" s="643"/>
      <c r="DG15" s="643"/>
      <c r="DH15" s="643"/>
      <c r="DI15" s="643"/>
      <c r="DJ15" s="643"/>
      <c r="DK15" s="643"/>
      <c r="DL15" s="643"/>
      <c r="DM15" s="643"/>
      <c r="DN15" s="643"/>
      <c r="DO15" s="643"/>
      <c r="DP15" s="644"/>
      <c r="DQ15" s="648">
        <v>4458200</v>
      </c>
      <c r="DR15" s="643"/>
      <c r="DS15" s="643"/>
      <c r="DT15" s="643"/>
      <c r="DU15" s="643"/>
      <c r="DV15" s="643"/>
      <c r="DW15" s="643"/>
      <c r="DX15" s="643"/>
      <c r="DY15" s="643"/>
      <c r="DZ15" s="643"/>
      <c r="EA15" s="643"/>
      <c r="EB15" s="643"/>
      <c r="EC15" s="689"/>
    </row>
    <row r="16" spans="2:143" ht="11.25" customHeight="1">
      <c r="B16" s="639" t="s">
        <v>259</v>
      </c>
      <c r="C16" s="640"/>
      <c r="D16" s="640"/>
      <c r="E16" s="640"/>
      <c r="F16" s="640"/>
      <c r="G16" s="640"/>
      <c r="H16" s="640"/>
      <c r="I16" s="640"/>
      <c r="J16" s="640"/>
      <c r="K16" s="640"/>
      <c r="L16" s="640"/>
      <c r="M16" s="640"/>
      <c r="N16" s="640"/>
      <c r="O16" s="640"/>
      <c r="P16" s="640"/>
      <c r="Q16" s="641"/>
      <c r="R16" s="642">
        <v>50506</v>
      </c>
      <c r="S16" s="643"/>
      <c r="T16" s="643"/>
      <c r="U16" s="643"/>
      <c r="V16" s="643"/>
      <c r="W16" s="643"/>
      <c r="X16" s="643"/>
      <c r="Y16" s="644"/>
      <c r="Z16" s="675">
        <v>0</v>
      </c>
      <c r="AA16" s="675"/>
      <c r="AB16" s="675"/>
      <c r="AC16" s="675"/>
      <c r="AD16" s="676">
        <v>50506</v>
      </c>
      <c r="AE16" s="676"/>
      <c r="AF16" s="676"/>
      <c r="AG16" s="676"/>
      <c r="AH16" s="676"/>
      <c r="AI16" s="676"/>
      <c r="AJ16" s="676"/>
      <c r="AK16" s="676"/>
      <c r="AL16" s="645">
        <v>0.1</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129</v>
      </c>
      <c r="BP16" s="675"/>
      <c r="BQ16" s="675"/>
      <c r="BR16" s="675"/>
      <c r="BS16" s="648" t="s">
        <v>129</v>
      </c>
      <c r="BT16" s="643"/>
      <c r="BU16" s="643"/>
      <c r="BV16" s="643"/>
      <c r="BW16" s="643"/>
      <c r="BX16" s="643"/>
      <c r="BY16" s="643"/>
      <c r="BZ16" s="643"/>
      <c r="CA16" s="643"/>
      <c r="CB16" s="689"/>
      <c r="CD16" s="681" t="s">
        <v>261</v>
      </c>
      <c r="CE16" s="682"/>
      <c r="CF16" s="682"/>
      <c r="CG16" s="682"/>
      <c r="CH16" s="682"/>
      <c r="CI16" s="682"/>
      <c r="CJ16" s="682"/>
      <c r="CK16" s="682"/>
      <c r="CL16" s="682"/>
      <c r="CM16" s="682"/>
      <c r="CN16" s="682"/>
      <c r="CO16" s="682"/>
      <c r="CP16" s="682"/>
      <c r="CQ16" s="683"/>
      <c r="CR16" s="642">
        <v>545932</v>
      </c>
      <c r="CS16" s="643"/>
      <c r="CT16" s="643"/>
      <c r="CU16" s="643"/>
      <c r="CV16" s="643"/>
      <c r="CW16" s="643"/>
      <c r="CX16" s="643"/>
      <c r="CY16" s="644"/>
      <c r="CZ16" s="675">
        <v>0.4</v>
      </c>
      <c r="DA16" s="675"/>
      <c r="DB16" s="675"/>
      <c r="DC16" s="675"/>
      <c r="DD16" s="648" t="s">
        <v>129</v>
      </c>
      <c r="DE16" s="643"/>
      <c r="DF16" s="643"/>
      <c r="DG16" s="643"/>
      <c r="DH16" s="643"/>
      <c r="DI16" s="643"/>
      <c r="DJ16" s="643"/>
      <c r="DK16" s="643"/>
      <c r="DL16" s="643"/>
      <c r="DM16" s="643"/>
      <c r="DN16" s="643"/>
      <c r="DO16" s="643"/>
      <c r="DP16" s="644"/>
      <c r="DQ16" s="648">
        <v>207002</v>
      </c>
      <c r="DR16" s="643"/>
      <c r="DS16" s="643"/>
      <c r="DT16" s="643"/>
      <c r="DU16" s="643"/>
      <c r="DV16" s="643"/>
      <c r="DW16" s="643"/>
      <c r="DX16" s="643"/>
      <c r="DY16" s="643"/>
      <c r="DZ16" s="643"/>
      <c r="EA16" s="643"/>
      <c r="EB16" s="643"/>
      <c r="EC16" s="689"/>
    </row>
    <row r="17" spans="2:133" ht="11.25" customHeight="1">
      <c r="B17" s="639" t="s">
        <v>262</v>
      </c>
      <c r="C17" s="640"/>
      <c r="D17" s="640"/>
      <c r="E17" s="640"/>
      <c r="F17" s="640"/>
      <c r="G17" s="640"/>
      <c r="H17" s="640"/>
      <c r="I17" s="640"/>
      <c r="J17" s="640"/>
      <c r="K17" s="640"/>
      <c r="L17" s="640"/>
      <c r="M17" s="640"/>
      <c r="N17" s="640"/>
      <c r="O17" s="640"/>
      <c r="P17" s="640"/>
      <c r="Q17" s="641"/>
      <c r="R17" s="642">
        <v>172716</v>
      </c>
      <c r="S17" s="643"/>
      <c r="T17" s="643"/>
      <c r="U17" s="643"/>
      <c r="V17" s="643"/>
      <c r="W17" s="643"/>
      <c r="X17" s="643"/>
      <c r="Y17" s="644"/>
      <c r="Z17" s="675">
        <v>0.1</v>
      </c>
      <c r="AA17" s="675"/>
      <c r="AB17" s="675"/>
      <c r="AC17" s="675"/>
      <c r="AD17" s="676">
        <v>172716</v>
      </c>
      <c r="AE17" s="676"/>
      <c r="AF17" s="676"/>
      <c r="AG17" s="676"/>
      <c r="AH17" s="676"/>
      <c r="AI17" s="676"/>
      <c r="AJ17" s="676"/>
      <c r="AK17" s="676"/>
      <c r="AL17" s="645">
        <v>0.4</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129</v>
      </c>
      <c r="BH17" s="643"/>
      <c r="BI17" s="643"/>
      <c r="BJ17" s="643"/>
      <c r="BK17" s="643"/>
      <c r="BL17" s="643"/>
      <c r="BM17" s="643"/>
      <c r="BN17" s="644"/>
      <c r="BO17" s="675" t="s">
        <v>129</v>
      </c>
      <c r="BP17" s="675"/>
      <c r="BQ17" s="675"/>
      <c r="BR17" s="675"/>
      <c r="BS17" s="648" t="s">
        <v>129</v>
      </c>
      <c r="BT17" s="643"/>
      <c r="BU17" s="643"/>
      <c r="BV17" s="643"/>
      <c r="BW17" s="643"/>
      <c r="BX17" s="643"/>
      <c r="BY17" s="643"/>
      <c r="BZ17" s="643"/>
      <c r="CA17" s="643"/>
      <c r="CB17" s="689"/>
      <c r="CD17" s="681" t="s">
        <v>264</v>
      </c>
      <c r="CE17" s="682"/>
      <c r="CF17" s="682"/>
      <c r="CG17" s="682"/>
      <c r="CH17" s="682"/>
      <c r="CI17" s="682"/>
      <c r="CJ17" s="682"/>
      <c r="CK17" s="682"/>
      <c r="CL17" s="682"/>
      <c r="CM17" s="682"/>
      <c r="CN17" s="682"/>
      <c r="CO17" s="682"/>
      <c r="CP17" s="682"/>
      <c r="CQ17" s="683"/>
      <c r="CR17" s="642">
        <v>7372216</v>
      </c>
      <c r="CS17" s="643"/>
      <c r="CT17" s="643"/>
      <c r="CU17" s="643"/>
      <c r="CV17" s="643"/>
      <c r="CW17" s="643"/>
      <c r="CX17" s="643"/>
      <c r="CY17" s="644"/>
      <c r="CZ17" s="675">
        <v>6</v>
      </c>
      <c r="DA17" s="675"/>
      <c r="DB17" s="675"/>
      <c r="DC17" s="675"/>
      <c r="DD17" s="648" t="s">
        <v>129</v>
      </c>
      <c r="DE17" s="643"/>
      <c r="DF17" s="643"/>
      <c r="DG17" s="643"/>
      <c r="DH17" s="643"/>
      <c r="DI17" s="643"/>
      <c r="DJ17" s="643"/>
      <c r="DK17" s="643"/>
      <c r="DL17" s="643"/>
      <c r="DM17" s="643"/>
      <c r="DN17" s="643"/>
      <c r="DO17" s="643"/>
      <c r="DP17" s="644"/>
      <c r="DQ17" s="648">
        <v>7287266</v>
      </c>
      <c r="DR17" s="643"/>
      <c r="DS17" s="643"/>
      <c r="DT17" s="643"/>
      <c r="DU17" s="643"/>
      <c r="DV17" s="643"/>
      <c r="DW17" s="643"/>
      <c r="DX17" s="643"/>
      <c r="DY17" s="643"/>
      <c r="DZ17" s="643"/>
      <c r="EA17" s="643"/>
      <c r="EB17" s="643"/>
      <c r="EC17" s="689"/>
    </row>
    <row r="18" spans="2:133" ht="11.25" customHeight="1">
      <c r="B18" s="639" t="s">
        <v>265</v>
      </c>
      <c r="C18" s="640"/>
      <c r="D18" s="640"/>
      <c r="E18" s="640"/>
      <c r="F18" s="640"/>
      <c r="G18" s="640"/>
      <c r="H18" s="640"/>
      <c r="I18" s="640"/>
      <c r="J18" s="640"/>
      <c r="K18" s="640"/>
      <c r="L18" s="640"/>
      <c r="M18" s="640"/>
      <c r="N18" s="640"/>
      <c r="O18" s="640"/>
      <c r="P18" s="640"/>
      <c r="Q18" s="641"/>
      <c r="R18" s="642">
        <v>168779</v>
      </c>
      <c r="S18" s="643"/>
      <c r="T18" s="643"/>
      <c r="U18" s="643"/>
      <c r="V18" s="643"/>
      <c r="W18" s="643"/>
      <c r="X18" s="643"/>
      <c r="Y18" s="644"/>
      <c r="Z18" s="675">
        <v>0.1</v>
      </c>
      <c r="AA18" s="675"/>
      <c r="AB18" s="675"/>
      <c r="AC18" s="675"/>
      <c r="AD18" s="676">
        <v>168779</v>
      </c>
      <c r="AE18" s="676"/>
      <c r="AF18" s="676"/>
      <c r="AG18" s="676"/>
      <c r="AH18" s="676"/>
      <c r="AI18" s="676"/>
      <c r="AJ18" s="676"/>
      <c r="AK18" s="676"/>
      <c r="AL18" s="645">
        <v>0.4</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129</v>
      </c>
      <c r="BP18" s="675"/>
      <c r="BQ18" s="675"/>
      <c r="BR18" s="675"/>
      <c r="BS18" s="648" t="s">
        <v>129</v>
      </c>
      <c r="BT18" s="643"/>
      <c r="BU18" s="643"/>
      <c r="BV18" s="643"/>
      <c r="BW18" s="643"/>
      <c r="BX18" s="643"/>
      <c r="BY18" s="643"/>
      <c r="BZ18" s="643"/>
      <c r="CA18" s="643"/>
      <c r="CB18" s="689"/>
      <c r="CD18" s="681" t="s">
        <v>267</v>
      </c>
      <c r="CE18" s="682"/>
      <c r="CF18" s="682"/>
      <c r="CG18" s="682"/>
      <c r="CH18" s="682"/>
      <c r="CI18" s="682"/>
      <c r="CJ18" s="682"/>
      <c r="CK18" s="682"/>
      <c r="CL18" s="682"/>
      <c r="CM18" s="682"/>
      <c r="CN18" s="682"/>
      <c r="CO18" s="682"/>
      <c r="CP18" s="682"/>
      <c r="CQ18" s="683"/>
      <c r="CR18" s="642" t="s">
        <v>129</v>
      </c>
      <c r="CS18" s="643"/>
      <c r="CT18" s="643"/>
      <c r="CU18" s="643"/>
      <c r="CV18" s="643"/>
      <c r="CW18" s="643"/>
      <c r="CX18" s="643"/>
      <c r="CY18" s="644"/>
      <c r="CZ18" s="675" t="s">
        <v>129</v>
      </c>
      <c r="DA18" s="675"/>
      <c r="DB18" s="675"/>
      <c r="DC18" s="675"/>
      <c r="DD18" s="648" t="s">
        <v>129</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9"/>
    </row>
    <row r="19" spans="2:133" ht="11.25" customHeight="1">
      <c r="B19" s="639" t="s">
        <v>268</v>
      </c>
      <c r="C19" s="640"/>
      <c r="D19" s="640"/>
      <c r="E19" s="640"/>
      <c r="F19" s="640"/>
      <c r="G19" s="640"/>
      <c r="H19" s="640"/>
      <c r="I19" s="640"/>
      <c r="J19" s="640"/>
      <c r="K19" s="640"/>
      <c r="L19" s="640"/>
      <c r="M19" s="640"/>
      <c r="N19" s="640"/>
      <c r="O19" s="640"/>
      <c r="P19" s="640"/>
      <c r="Q19" s="641"/>
      <c r="R19" s="642">
        <v>137143</v>
      </c>
      <c r="S19" s="643"/>
      <c r="T19" s="643"/>
      <c r="U19" s="643"/>
      <c r="V19" s="643"/>
      <c r="W19" s="643"/>
      <c r="X19" s="643"/>
      <c r="Y19" s="644"/>
      <c r="Z19" s="675">
        <v>0.1</v>
      </c>
      <c r="AA19" s="675"/>
      <c r="AB19" s="675"/>
      <c r="AC19" s="675"/>
      <c r="AD19" s="676">
        <v>137143</v>
      </c>
      <c r="AE19" s="676"/>
      <c r="AF19" s="676"/>
      <c r="AG19" s="676"/>
      <c r="AH19" s="676"/>
      <c r="AI19" s="676"/>
      <c r="AJ19" s="676"/>
      <c r="AK19" s="676"/>
      <c r="AL19" s="645">
        <v>0.3</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930392</v>
      </c>
      <c r="BH19" s="643"/>
      <c r="BI19" s="643"/>
      <c r="BJ19" s="643"/>
      <c r="BK19" s="643"/>
      <c r="BL19" s="643"/>
      <c r="BM19" s="643"/>
      <c r="BN19" s="644"/>
      <c r="BO19" s="675">
        <v>4.7</v>
      </c>
      <c r="BP19" s="675"/>
      <c r="BQ19" s="675"/>
      <c r="BR19" s="675"/>
      <c r="BS19" s="648" t="s">
        <v>129</v>
      </c>
      <c r="BT19" s="643"/>
      <c r="BU19" s="643"/>
      <c r="BV19" s="643"/>
      <c r="BW19" s="643"/>
      <c r="BX19" s="643"/>
      <c r="BY19" s="643"/>
      <c r="BZ19" s="643"/>
      <c r="CA19" s="643"/>
      <c r="CB19" s="689"/>
      <c r="CD19" s="681" t="s">
        <v>270</v>
      </c>
      <c r="CE19" s="682"/>
      <c r="CF19" s="682"/>
      <c r="CG19" s="682"/>
      <c r="CH19" s="682"/>
      <c r="CI19" s="682"/>
      <c r="CJ19" s="682"/>
      <c r="CK19" s="682"/>
      <c r="CL19" s="682"/>
      <c r="CM19" s="682"/>
      <c r="CN19" s="682"/>
      <c r="CO19" s="682"/>
      <c r="CP19" s="682"/>
      <c r="CQ19" s="683"/>
      <c r="CR19" s="642" t="s">
        <v>129</v>
      </c>
      <c r="CS19" s="643"/>
      <c r="CT19" s="643"/>
      <c r="CU19" s="643"/>
      <c r="CV19" s="643"/>
      <c r="CW19" s="643"/>
      <c r="CX19" s="643"/>
      <c r="CY19" s="644"/>
      <c r="CZ19" s="675" t="s">
        <v>129</v>
      </c>
      <c r="DA19" s="675"/>
      <c r="DB19" s="675"/>
      <c r="DC19" s="675"/>
      <c r="DD19" s="648" t="s">
        <v>129</v>
      </c>
      <c r="DE19" s="643"/>
      <c r="DF19" s="643"/>
      <c r="DG19" s="643"/>
      <c r="DH19" s="643"/>
      <c r="DI19" s="643"/>
      <c r="DJ19" s="643"/>
      <c r="DK19" s="643"/>
      <c r="DL19" s="643"/>
      <c r="DM19" s="643"/>
      <c r="DN19" s="643"/>
      <c r="DO19" s="643"/>
      <c r="DP19" s="644"/>
      <c r="DQ19" s="648" t="s">
        <v>129</v>
      </c>
      <c r="DR19" s="643"/>
      <c r="DS19" s="643"/>
      <c r="DT19" s="643"/>
      <c r="DU19" s="643"/>
      <c r="DV19" s="643"/>
      <c r="DW19" s="643"/>
      <c r="DX19" s="643"/>
      <c r="DY19" s="643"/>
      <c r="DZ19" s="643"/>
      <c r="EA19" s="643"/>
      <c r="EB19" s="643"/>
      <c r="EC19" s="689"/>
    </row>
    <row r="20" spans="2:133" ht="11.25" customHeight="1">
      <c r="B20" s="639" t="s">
        <v>271</v>
      </c>
      <c r="C20" s="640"/>
      <c r="D20" s="640"/>
      <c r="E20" s="640"/>
      <c r="F20" s="640"/>
      <c r="G20" s="640"/>
      <c r="H20" s="640"/>
      <c r="I20" s="640"/>
      <c r="J20" s="640"/>
      <c r="K20" s="640"/>
      <c r="L20" s="640"/>
      <c r="M20" s="640"/>
      <c r="N20" s="640"/>
      <c r="O20" s="640"/>
      <c r="P20" s="640"/>
      <c r="Q20" s="641"/>
      <c r="R20" s="642">
        <v>22718</v>
      </c>
      <c r="S20" s="643"/>
      <c r="T20" s="643"/>
      <c r="U20" s="643"/>
      <c r="V20" s="643"/>
      <c r="W20" s="643"/>
      <c r="X20" s="643"/>
      <c r="Y20" s="644"/>
      <c r="Z20" s="675">
        <v>0</v>
      </c>
      <c r="AA20" s="675"/>
      <c r="AB20" s="675"/>
      <c r="AC20" s="675"/>
      <c r="AD20" s="676">
        <v>22718</v>
      </c>
      <c r="AE20" s="676"/>
      <c r="AF20" s="676"/>
      <c r="AG20" s="676"/>
      <c r="AH20" s="676"/>
      <c r="AI20" s="676"/>
      <c r="AJ20" s="676"/>
      <c r="AK20" s="676"/>
      <c r="AL20" s="645">
        <v>0.1</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930392</v>
      </c>
      <c r="BH20" s="643"/>
      <c r="BI20" s="643"/>
      <c r="BJ20" s="643"/>
      <c r="BK20" s="643"/>
      <c r="BL20" s="643"/>
      <c r="BM20" s="643"/>
      <c r="BN20" s="644"/>
      <c r="BO20" s="675">
        <v>4.7</v>
      </c>
      <c r="BP20" s="675"/>
      <c r="BQ20" s="675"/>
      <c r="BR20" s="675"/>
      <c r="BS20" s="648" t="s">
        <v>129</v>
      </c>
      <c r="BT20" s="643"/>
      <c r="BU20" s="643"/>
      <c r="BV20" s="643"/>
      <c r="BW20" s="643"/>
      <c r="BX20" s="643"/>
      <c r="BY20" s="643"/>
      <c r="BZ20" s="643"/>
      <c r="CA20" s="643"/>
      <c r="CB20" s="689"/>
      <c r="CD20" s="681" t="s">
        <v>273</v>
      </c>
      <c r="CE20" s="682"/>
      <c r="CF20" s="682"/>
      <c r="CG20" s="682"/>
      <c r="CH20" s="682"/>
      <c r="CI20" s="682"/>
      <c r="CJ20" s="682"/>
      <c r="CK20" s="682"/>
      <c r="CL20" s="682"/>
      <c r="CM20" s="682"/>
      <c r="CN20" s="682"/>
      <c r="CO20" s="682"/>
      <c r="CP20" s="682"/>
      <c r="CQ20" s="683"/>
      <c r="CR20" s="642">
        <v>123637033</v>
      </c>
      <c r="CS20" s="643"/>
      <c r="CT20" s="643"/>
      <c r="CU20" s="643"/>
      <c r="CV20" s="643"/>
      <c r="CW20" s="643"/>
      <c r="CX20" s="643"/>
      <c r="CY20" s="644"/>
      <c r="CZ20" s="675">
        <v>100</v>
      </c>
      <c r="DA20" s="675"/>
      <c r="DB20" s="675"/>
      <c r="DC20" s="675"/>
      <c r="DD20" s="648">
        <v>12206037</v>
      </c>
      <c r="DE20" s="643"/>
      <c r="DF20" s="643"/>
      <c r="DG20" s="643"/>
      <c r="DH20" s="643"/>
      <c r="DI20" s="643"/>
      <c r="DJ20" s="643"/>
      <c r="DK20" s="643"/>
      <c r="DL20" s="643"/>
      <c r="DM20" s="643"/>
      <c r="DN20" s="643"/>
      <c r="DO20" s="643"/>
      <c r="DP20" s="644"/>
      <c r="DQ20" s="648">
        <v>57041630</v>
      </c>
      <c r="DR20" s="643"/>
      <c r="DS20" s="643"/>
      <c r="DT20" s="643"/>
      <c r="DU20" s="643"/>
      <c r="DV20" s="643"/>
      <c r="DW20" s="643"/>
      <c r="DX20" s="643"/>
      <c r="DY20" s="643"/>
      <c r="DZ20" s="643"/>
      <c r="EA20" s="643"/>
      <c r="EB20" s="643"/>
      <c r="EC20" s="689"/>
    </row>
    <row r="21" spans="2:133" ht="11.25" customHeight="1">
      <c r="B21" s="639" t="s">
        <v>274</v>
      </c>
      <c r="C21" s="640"/>
      <c r="D21" s="640"/>
      <c r="E21" s="640"/>
      <c r="F21" s="640"/>
      <c r="G21" s="640"/>
      <c r="H21" s="640"/>
      <c r="I21" s="640"/>
      <c r="J21" s="640"/>
      <c r="K21" s="640"/>
      <c r="L21" s="640"/>
      <c r="M21" s="640"/>
      <c r="N21" s="640"/>
      <c r="O21" s="640"/>
      <c r="P21" s="640"/>
      <c r="Q21" s="641"/>
      <c r="R21" s="642">
        <v>8918</v>
      </c>
      <c r="S21" s="643"/>
      <c r="T21" s="643"/>
      <c r="U21" s="643"/>
      <c r="V21" s="643"/>
      <c r="W21" s="643"/>
      <c r="X21" s="643"/>
      <c r="Y21" s="644"/>
      <c r="Z21" s="675">
        <v>0</v>
      </c>
      <c r="AA21" s="675"/>
      <c r="AB21" s="675"/>
      <c r="AC21" s="675"/>
      <c r="AD21" s="676">
        <v>8918</v>
      </c>
      <c r="AE21" s="676"/>
      <c r="AF21" s="676"/>
      <c r="AG21" s="676"/>
      <c r="AH21" s="676"/>
      <c r="AI21" s="676"/>
      <c r="AJ21" s="676"/>
      <c r="AK21" s="676"/>
      <c r="AL21" s="645">
        <v>0</v>
      </c>
      <c r="AM21" s="646"/>
      <c r="AN21" s="646"/>
      <c r="AO21" s="677"/>
      <c r="AP21" s="736" t="s">
        <v>275</v>
      </c>
      <c r="AQ21" s="744"/>
      <c r="AR21" s="744"/>
      <c r="AS21" s="744"/>
      <c r="AT21" s="744"/>
      <c r="AU21" s="744"/>
      <c r="AV21" s="744"/>
      <c r="AW21" s="744"/>
      <c r="AX21" s="744"/>
      <c r="AY21" s="744"/>
      <c r="AZ21" s="744"/>
      <c r="BA21" s="744"/>
      <c r="BB21" s="744"/>
      <c r="BC21" s="744"/>
      <c r="BD21" s="744"/>
      <c r="BE21" s="744"/>
      <c r="BF21" s="738"/>
      <c r="BG21" s="642" t="s">
        <v>129</v>
      </c>
      <c r="BH21" s="643"/>
      <c r="BI21" s="643"/>
      <c r="BJ21" s="643"/>
      <c r="BK21" s="643"/>
      <c r="BL21" s="643"/>
      <c r="BM21" s="643"/>
      <c r="BN21" s="644"/>
      <c r="BO21" s="675" t="s">
        <v>129</v>
      </c>
      <c r="BP21" s="675"/>
      <c r="BQ21" s="675"/>
      <c r="BR21" s="675"/>
      <c r="BS21" s="648" t="s">
        <v>129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276</v>
      </c>
      <c r="C22" s="640"/>
      <c r="D22" s="640"/>
      <c r="E22" s="640"/>
      <c r="F22" s="640"/>
      <c r="G22" s="640"/>
      <c r="H22" s="640"/>
      <c r="I22" s="640"/>
      <c r="J22" s="640"/>
      <c r="K22" s="640"/>
      <c r="L22" s="640"/>
      <c r="M22" s="640"/>
      <c r="N22" s="640"/>
      <c r="O22" s="640"/>
      <c r="P22" s="640"/>
      <c r="Q22" s="641"/>
      <c r="R22" s="642">
        <v>16716258</v>
      </c>
      <c r="S22" s="643"/>
      <c r="T22" s="643"/>
      <c r="U22" s="643"/>
      <c r="V22" s="643"/>
      <c r="W22" s="643"/>
      <c r="X22" s="643"/>
      <c r="Y22" s="644"/>
      <c r="Z22" s="675">
        <v>13.2</v>
      </c>
      <c r="AA22" s="675"/>
      <c r="AB22" s="675"/>
      <c r="AC22" s="675"/>
      <c r="AD22" s="676">
        <v>15479926</v>
      </c>
      <c r="AE22" s="676"/>
      <c r="AF22" s="676"/>
      <c r="AG22" s="676"/>
      <c r="AH22" s="676"/>
      <c r="AI22" s="676"/>
      <c r="AJ22" s="676"/>
      <c r="AK22" s="676"/>
      <c r="AL22" s="645">
        <v>38.9</v>
      </c>
      <c r="AM22" s="646"/>
      <c r="AN22" s="646"/>
      <c r="AO22" s="677"/>
      <c r="AP22" s="736" t="s">
        <v>277</v>
      </c>
      <c r="AQ22" s="744"/>
      <c r="AR22" s="744"/>
      <c r="AS22" s="744"/>
      <c r="AT22" s="744"/>
      <c r="AU22" s="744"/>
      <c r="AV22" s="744"/>
      <c r="AW22" s="744"/>
      <c r="AX22" s="744"/>
      <c r="AY22" s="744"/>
      <c r="AZ22" s="744"/>
      <c r="BA22" s="744"/>
      <c r="BB22" s="744"/>
      <c r="BC22" s="744"/>
      <c r="BD22" s="744"/>
      <c r="BE22" s="744"/>
      <c r="BF22" s="738"/>
      <c r="BG22" s="642" t="s">
        <v>129</v>
      </c>
      <c r="BH22" s="643"/>
      <c r="BI22" s="643"/>
      <c r="BJ22" s="643"/>
      <c r="BK22" s="643"/>
      <c r="BL22" s="643"/>
      <c r="BM22" s="643"/>
      <c r="BN22" s="644"/>
      <c r="BO22" s="675" t="s">
        <v>129</v>
      </c>
      <c r="BP22" s="675"/>
      <c r="BQ22" s="675"/>
      <c r="BR22" s="675"/>
      <c r="BS22" s="648" t="s">
        <v>129</v>
      </c>
      <c r="BT22" s="643"/>
      <c r="BU22" s="643"/>
      <c r="BV22" s="643"/>
      <c r="BW22" s="643"/>
      <c r="BX22" s="643"/>
      <c r="BY22" s="643"/>
      <c r="BZ22" s="643"/>
      <c r="CA22" s="643"/>
      <c r="CB22" s="689"/>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279</v>
      </c>
      <c r="C23" s="640"/>
      <c r="D23" s="640"/>
      <c r="E23" s="640"/>
      <c r="F23" s="640"/>
      <c r="G23" s="640"/>
      <c r="H23" s="640"/>
      <c r="I23" s="640"/>
      <c r="J23" s="640"/>
      <c r="K23" s="640"/>
      <c r="L23" s="640"/>
      <c r="M23" s="640"/>
      <c r="N23" s="640"/>
      <c r="O23" s="640"/>
      <c r="P23" s="640"/>
      <c r="Q23" s="641"/>
      <c r="R23" s="642">
        <v>15479926</v>
      </c>
      <c r="S23" s="643"/>
      <c r="T23" s="643"/>
      <c r="U23" s="643"/>
      <c r="V23" s="643"/>
      <c r="W23" s="643"/>
      <c r="X23" s="643"/>
      <c r="Y23" s="644"/>
      <c r="Z23" s="675">
        <v>12.2</v>
      </c>
      <c r="AA23" s="675"/>
      <c r="AB23" s="675"/>
      <c r="AC23" s="675"/>
      <c r="AD23" s="676">
        <v>15479926</v>
      </c>
      <c r="AE23" s="676"/>
      <c r="AF23" s="676"/>
      <c r="AG23" s="676"/>
      <c r="AH23" s="676"/>
      <c r="AI23" s="676"/>
      <c r="AJ23" s="676"/>
      <c r="AK23" s="676"/>
      <c r="AL23" s="645">
        <v>38.9</v>
      </c>
      <c r="AM23" s="646"/>
      <c r="AN23" s="646"/>
      <c r="AO23" s="677"/>
      <c r="AP23" s="736" t="s">
        <v>280</v>
      </c>
      <c r="AQ23" s="744"/>
      <c r="AR23" s="744"/>
      <c r="AS23" s="744"/>
      <c r="AT23" s="744"/>
      <c r="AU23" s="744"/>
      <c r="AV23" s="744"/>
      <c r="AW23" s="744"/>
      <c r="AX23" s="744"/>
      <c r="AY23" s="744"/>
      <c r="AZ23" s="744"/>
      <c r="BA23" s="744"/>
      <c r="BB23" s="744"/>
      <c r="BC23" s="744"/>
      <c r="BD23" s="744"/>
      <c r="BE23" s="744"/>
      <c r="BF23" s="738"/>
      <c r="BG23" s="642">
        <v>930392</v>
      </c>
      <c r="BH23" s="643"/>
      <c r="BI23" s="643"/>
      <c r="BJ23" s="643"/>
      <c r="BK23" s="643"/>
      <c r="BL23" s="643"/>
      <c r="BM23" s="643"/>
      <c r="BN23" s="644"/>
      <c r="BO23" s="675">
        <v>4.7</v>
      </c>
      <c r="BP23" s="675"/>
      <c r="BQ23" s="675"/>
      <c r="BR23" s="675"/>
      <c r="BS23" s="648" t="s">
        <v>129</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c r="B24" s="639" t="s">
        <v>286</v>
      </c>
      <c r="C24" s="640"/>
      <c r="D24" s="640"/>
      <c r="E24" s="640"/>
      <c r="F24" s="640"/>
      <c r="G24" s="640"/>
      <c r="H24" s="640"/>
      <c r="I24" s="640"/>
      <c r="J24" s="640"/>
      <c r="K24" s="640"/>
      <c r="L24" s="640"/>
      <c r="M24" s="640"/>
      <c r="N24" s="640"/>
      <c r="O24" s="640"/>
      <c r="P24" s="640"/>
      <c r="Q24" s="641"/>
      <c r="R24" s="642">
        <v>1236332</v>
      </c>
      <c r="S24" s="643"/>
      <c r="T24" s="643"/>
      <c r="U24" s="643"/>
      <c r="V24" s="643"/>
      <c r="W24" s="643"/>
      <c r="X24" s="643"/>
      <c r="Y24" s="644"/>
      <c r="Z24" s="675">
        <v>1</v>
      </c>
      <c r="AA24" s="675"/>
      <c r="AB24" s="675"/>
      <c r="AC24" s="675"/>
      <c r="AD24" s="676" t="s">
        <v>129</v>
      </c>
      <c r="AE24" s="676"/>
      <c r="AF24" s="676"/>
      <c r="AG24" s="676"/>
      <c r="AH24" s="676"/>
      <c r="AI24" s="676"/>
      <c r="AJ24" s="676"/>
      <c r="AK24" s="676"/>
      <c r="AL24" s="645" t="s">
        <v>129</v>
      </c>
      <c r="AM24" s="646"/>
      <c r="AN24" s="646"/>
      <c r="AO24" s="677"/>
      <c r="AP24" s="736" t="s">
        <v>287</v>
      </c>
      <c r="AQ24" s="744"/>
      <c r="AR24" s="744"/>
      <c r="AS24" s="744"/>
      <c r="AT24" s="744"/>
      <c r="AU24" s="744"/>
      <c r="AV24" s="744"/>
      <c r="AW24" s="744"/>
      <c r="AX24" s="744"/>
      <c r="AY24" s="744"/>
      <c r="AZ24" s="744"/>
      <c r="BA24" s="744"/>
      <c r="BB24" s="744"/>
      <c r="BC24" s="744"/>
      <c r="BD24" s="744"/>
      <c r="BE24" s="744"/>
      <c r="BF24" s="738"/>
      <c r="BG24" s="642" t="s">
        <v>129</v>
      </c>
      <c r="BH24" s="643"/>
      <c r="BI24" s="643"/>
      <c r="BJ24" s="643"/>
      <c r="BK24" s="643"/>
      <c r="BL24" s="643"/>
      <c r="BM24" s="643"/>
      <c r="BN24" s="644"/>
      <c r="BO24" s="675" t="s">
        <v>129</v>
      </c>
      <c r="BP24" s="675"/>
      <c r="BQ24" s="675"/>
      <c r="BR24" s="675"/>
      <c r="BS24" s="648" t="s">
        <v>129</v>
      </c>
      <c r="BT24" s="643"/>
      <c r="BU24" s="643"/>
      <c r="BV24" s="643"/>
      <c r="BW24" s="643"/>
      <c r="BX24" s="643"/>
      <c r="BY24" s="643"/>
      <c r="BZ24" s="643"/>
      <c r="CA24" s="643"/>
      <c r="CB24" s="689"/>
      <c r="CD24" s="700" t="s">
        <v>288</v>
      </c>
      <c r="CE24" s="701"/>
      <c r="CF24" s="701"/>
      <c r="CG24" s="701"/>
      <c r="CH24" s="701"/>
      <c r="CI24" s="701"/>
      <c r="CJ24" s="701"/>
      <c r="CK24" s="701"/>
      <c r="CL24" s="701"/>
      <c r="CM24" s="701"/>
      <c r="CN24" s="701"/>
      <c r="CO24" s="701"/>
      <c r="CP24" s="701"/>
      <c r="CQ24" s="702"/>
      <c r="CR24" s="697">
        <v>42535390</v>
      </c>
      <c r="CS24" s="698"/>
      <c r="CT24" s="698"/>
      <c r="CU24" s="698"/>
      <c r="CV24" s="698"/>
      <c r="CW24" s="698"/>
      <c r="CX24" s="698"/>
      <c r="CY24" s="741"/>
      <c r="CZ24" s="742">
        <v>34.4</v>
      </c>
      <c r="DA24" s="713"/>
      <c r="DB24" s="713"/>
      <c r="DC24" s="745"/>
      <c r="DD24" s="740">
        <v>25029174</v>
      </c>
      <c r="DE24" s="698"/>
      <c r="DF24" s="698"/>
      <c r="DG24" s="698"/>
      <c r="DH24" s="698"/>
      <c r="DI24" s="698"/>
      <c r="DJ24" s="698"/>
      <c r="DK24" s="741"/>
      <c r="DL24" s="740">
        <v>24663797</v>
      </c>
      <c r="DM24" s="698"/>
      <c r="DN24" s="698"/>
      <c r="DO24" s="698"/>
      <c r="DP24" s="698"/>
      <c r="DQ24" s="698"/>
      <c r="DR24" s="698"/>
      <c r="DS24" s="698"/>
      <c r="DT24" s="698"/>
      <c r="DU24" s="698"/>
      <c r="DV24" s="741"/>
      <c r="DW24" s="742">
        <v>59.4</v>
      </c>
      <c r="DX24" s="713"/>
      <c r="DY24" s="713"/>
      <c r="DZ24" s="713"/>
      <c r="EA24" s="713"/>
      <c r="EB24" s="713"/>
      <c r="EC24" s="743"/>
    </row>
    <row r="25" spans="2:133" ht="11.25" customHeight="1">
      <c r="B25" s="639" t="s">
        <v>289</v>
      </c>
      <c r="C25" s="640"/>
      <c r="D25" s="640"/>
      <c r="E25" s="640"/>
      <c r="F25" s="640"/>
      <c r="G25" s="640"/>
      <c r="H25" s="640"/>
      <c r="I25" s="640"/>
      <c r="J25" s="640"/>
      <c r="K25" s="640"/>
      <c r="L25" s="640"/>
      <c r="M25" s="640"/>
      <c r="N25" s="640"/>
      <c r="O25" s="640"/>
      <c r="P25" s="640"/>
      <c r="Q25" s="641"/>
      <c r="R25" s="642" t="s">
        <v>129</v>
      </c>
      <c r="S25" s="643"/>
      <c r="T25" s="643"/>
      <c r="U25" s="643"/>
      <c r="V25" s="643"/>
      <c r="W25" s="643"/>
      <c r="X25" s="643"/>
      <c r="Y25" s="644"/>
      <c r="Z25" s="675" t="s">
        <v>129</v>
      </c>
      <c r="AA25" s="675"/>
      <c r="AB25" s="675"/>
      <c r="AC25" s="675"/>
      <c r="AD25" s="676" t="s">
        <v>129</v>
      </c>
      <c r="AE25" s="676"/>
      <c r="AF25" s="676"/>
      <c r="AG25" s="676"/>
      <c r="AH25" s="676"/>
      <c r="AI25" s="676"/>
      <c r="AJ25" s="676"/>
      <c r="AK25" s="676"/>
      <c r="AL25" s="645" t="s">
        <v>129</v>
      </c>
      <c r="AM25" s="646"/>
      <c r="AN25" s="646"/>
      <c r="AO25" s="677"/>
      <c r="AP25" s="736" t="s">
        <v>290</v>
      </c>
      <c r="AQ25" s="744"/>
      <c r="AR25" s="744"/>
      <c r="AS25" s="744"/>
      <c r="AT25" s="744"/>
      <c r="AU25" s="744"/>
      <c r="AV25" s="744"/>
      <c r="AW25" s="744"/>
      <c r="AX25" s="744"/>
      <c r="AY25" s="744"/>
      <c r="AZ25" s="744"/>
      <c r="BA25" s="744"/>
      <c r="BB25" s="744"/>
      <c r="BC25" s="744"/>
      <c r="BD25" s="744"/>
      <c r="BE25" s="744"/>
      <c r="BF25" s="738"/>
      <c r="BG25" s="642" t="s">
        <v>129</v>
      </c>
      <c r="BH25" s="643"/>
      <c r="BI25" s="643"/>
      <c r="BJ25" s="643"/>
      <c r="BK25" s="643"/>
      <c r="BL25" s="643"/>
      <c r="BM25" s="643"/>
      <c r="BN25" s="644"/>
      <c r="BO25" s="675" t="s">
        <v>129</v>
      </c>
      <c r="BP25" s="675"/>
      <c r="BQ25" s="675"/>
      <c r="BR25" s="675"/>
      <c r="BS25" s="648" t="s">
        <v>129</v>
      </c>
      <c r="BT25" s="643"/>
      <c r="BU25" s="643"/>
      <c r="BV25" s="643"/>
      <c r="BW25" s="643"/>
      <c r="BX25" s="643"/>
      <c r="BY25" s="643"/>
      <c r="BZ25" s="643"/>
      <c r="CA25" s="643"/>
      <c r="CB25" s="689"/>
      <c r="CD25" s="681" t="s">
        <v>291</v>
      </c>
      <c r="CE25" s="682"/>
      <c r="CF25" s="682"/>
      <c r="CG25" s="682"/>
      <c r="CH25" s="682"/>
      <c r="CI25" s="682"/>
      <c r="CJ25" s="682"/>
      <c r="CK25" s="682"/>
      <c r="CL25" s="682"/>
      <c r="CM25" s="682"/>
      <c r="CN25" s="682"/>
      <c r="CO25" s="682"/>
      <c r="CP25" s="682"/>
      <c r="CQ25" s="683"/>
      <c r="CR25" s="642">
        <v>12179315</v>
      </c>
      <c r="CS25" s="661"/>
      <c r="CT25" s="661"/>
      <c r="CU25" s="661"/>
      <c r="CV25" s="661"/>
      <c r="CW25" s="661"/>
      <c r="CX25" s="661"/>
      <c r="CY25" s="662"/>
      <c r="CZ25" s="645">
        <v>9.9</v>
      </c>
      <c r="DA25" s="663"/>
      <c r="DB25" s="663"/>
      <c r="DC25" s="664"/>
      <c r="DD25" s="648">
        <v>10976408</v>
      </c>
      <c r="DE25" s="661"/>
      <c r="DF25" s="661"/>
      <c r="DG25" s="661"/>
      <c r="DH25" s="661"/>
      <c r="DI25" s="661"/>
      <c r="DJ25" s="661"/>
      <c r="DK25" s="662"/>
      <c r="DL25" s="648">
        <v>10617657</v>
      </c>
      <c r="DM25" s="661"/>
      <c r="DN25" s="661"/>
      <c r="DO25" s="661"/>
      <c r="DP25" s="661"/>
      <c r="DQ25" s="661"/>
      <c r="DR25" s="661"/>
      <c r="DS25" s="661"/>
      <c r="DT25" s="661"/>
      <c r="DU25" s="661"/>
      <c r="DV25" s="662"/>
      <c r="DW25" s="645">
        <v>25.6</v>
      </c>
      <c r="DX25" s="663"/>
      <c r="DY25" s="663"/>
      <c r="DZ25" s="663"/>
      <c r="EA25" s="663"/>
      <c r="EB25" s="663"/>
      <c r="EC25" s="684"/>
    </row>
    <row r="26" spans="2:133" ht="11.25" customHeight="1">
      <c r="B26" s="639" t="s">
        <v>292</v>
      </c>
      <c r="C26" s="640"/>
      <c r="D26" s="640"/>
      <c r="E26" s="640"/>
      <c r="F26" s="640"/>
      <c r="G26" s="640"/>
      <c r="H26" s="640"/>
      <c r="I26" s="640"/>
      <c r="J26" s="640"/>
      <c r="K26" s="640"/>
      <c r="L26" s="640"/>
      <c r="M26" s="640"/>
      <c r="N26" s="640"/>
      <c r="O26" s="640"/>
      <c r="P26" s="640"/>
      <c r="Q26" s="641"/>
      <c r="R26" s="642">
        <v>41707216</v>
      </c>
      <c r="S26" s="643"/>
      <c r="T26" s="643"/>
      <c r="U26" s="643"/>
      <c r="V26" s="643"/>
      <c r="W26" s="643"/>
      <c r="X26" s="643"/>
      <c r="Y26" s="644"/>
      <c r="Z26" s="675">
        <v>32.799999999999997</v>
      </c>
      <c r="AA26" s="675"/>
      <c r="AB26" s="675"/>
      <c r="AC26" s="675"/>
      <c r="AD26" s="676">
        <v>39540492</v>
      </c>
      <c r="AE26" s="676"/>
      <c r="AF26" s="676"/>
      <c r="AG26" s="676"/>
      <c r="AH26" s="676"/>
      <c r="AI26" s="676"/>
      <c r="AJ26" s="676"/>
      <c r="AK26" s="676"/>
      <c r="AL26" s="645">
        <v>99.4</v>
      </c>
      <c r="AM26" s="646"/>
      <c r="AN26" s="646"/>
      <c r="AO26" s="677"/>
      <c r="AP26" s="736" t="s">
        <v>293</v>
      </c>
      <c r="AQ26" s="737"/>
      <c r="AR26" s="737"/>
      <c r="AS26" s="737"/>
      <c r="AT26" s="737"/>
      <c r="AU26" s="737"/>
      <c r="AV26" s="737"/>
      <c r="AW26" s="737"/>
      <c r="AX26" s="737"/>
      <c r="AY26" s="737"/>
      <c r="AZ26" s="737"/>
      <c r="BA26" s="737"/>
      <c r="BB26" s="737"/>
      <c r="BC26" s="737"/>
      <c r="BD26" s="737"/>
      <c r="BE26" s="737"/>
      <c r="BF26" s="738"/>
      <c r="BG26" s="642" t="s">
        <v>129</v>
      </c>
      <c r="BH26" s="643"/>
      <c r="BI26" s="643"/>
      <c r="BJ26" s="643"/>
      <c r="BK26" s="643"/>
      <c r="BL26" s="643"/>
      <c r="BM26" s="643"/>
      <c r="BN26" s="644"/>
      <c r="BO26" s="675" t="s">
        <v>129</v>
      </c>
      <c r="BP26" s="675"/>
      <c r="BQ26" s="675"/>
      <c r="BR26" s="675"/>
      <c r="BS26" s="648" t="s">
        <v>129</v>
      </c>
      <c r="BT26" s="643"/>
      <c r="BU26" s="643"/>
      <c r="BV26" s="643"/>
      <c r="BW26" s="643"/>
      <c r="BX26" s="643"/>
      <c r="BY26" s="643"/>
      <c r="BZ26" s="643"/>
      <c r="CA26" s="643"/>
      <c r="CB26" s="689"/>
      <c r="CD26" s="681" t="s">
        <v>294</v>
      </c>
      <c r="CE26" s="682"/>
      <c r="CF26" s="682"/>
      <c r="CG26" s="682"/>
      <c r="CH26" s="682"/>
      <c r="CI26" s="682"/>
      <c r="CJ26" s="682"/>
      <c r="CK26" s="682"/>
      <c r="CL26" s="682"/>
      <c r="CM26" s="682"/>
      <c r="CN26" s="682"/>
      <c r="CO26" s="682"/>
      <c r="CP26" s="682"/>
      <c r="CQ26" s="683"/>
      <c r="CR26" s="642">
        <v>7863528</v>
      </c>
      <c r="CS26" s="643"/>
      <c r="CT26" s="643"/>
      <c r="CU26" s="643"/>
      <c r="CV26" s="643"/>
      <c r="CW26" s="643"/>
      <c r="CX26" s="643"/>
      <c r="CY26" s="644"/>
      <c r="CZ26" s="645">
        <v>6.4</v>
      </c>
      <c r="DA26" s="663"/>
      <c r="DB26" s="663"/>
      <c r="DC26" s="664"/>
      <c r="DD26" s="648">
        <v>6997572</v>
      </c>
      <c r="DE26" s="643"/>
      <c r="DF26" s="643"/>
      <c r="DG26" s="643"/>
      <c r="DH26" s="643"/>
      <c r="DI26" s="643"/>
      <c r="DJ26" s="643"/>
      <c r="DK26" s="644"/>
      <c r="DL26" s="648" t="s">
        <v>129</v>
      </c>
      <c r="DM26" s="643"/>
      <c r="DN26" s="643"/>
      <c r="DO26" s="643"/>
      <c r="DP26" s="643"/>
      <c r="DQ26" s="643"/>
      <c r="DR26" s="643"/>
      <c r="DS26" s="643"/>
      <c r="DT26" s="643"/>
      <c r="DU26" s="643"/>
      <c r="DV26" s="644"/>
      <c r="DW26" s="645" t="s">
        <v>129</v>
      </c>
      <c r="DX26" s="663"/>
      <c r="DY26" s="663"/>
      <c r="DZ26" s="663"/>
      <c r="EA26" s="663"/>
      <c r="EB26" s="663"/>
      <c r="EC26" s="684"/>
    </row>
    <row r="27" spans="2:133" ht="11.25" customHeight="1">
      <c r="B27" s="639" t="s">
        <v>295</v>
      </c>
      <c r="C27" s="640"/>
      <c r="D27" s="640"/>
      <c r="E27" s="640"/>
      <c r="F27" s="640"/>
      <c r="G27" s="640"/>
      <c r="H27" s="640"/>
      <c r="I27" s="640"/>
      <c r="J27" s="640"/>
      <c r="K27" s="640"/>
      <c r="L27" s="640"/>
      <c r="M27" s="640"/>
      <c r="N27" s="640"/>
      <c r="O27" s="640"/>
      <c r="P27" s="640"/>
      <c r="Q27" s="641"/>
      <c r="R27" s="642">
        <v>41264</v>
      </c>
      <c r="S27" s="643"/>
      <c r="T27" s="643"/>
      <c r="U27" s="643"/>
      <c r="V27" s="643"/>
      <c r="W27" s="643"/>
      <c r="X27" s="643"/>
      <c r="Y27" s="644"/>
      <c r="Z27" s="675">
        <v>0</v>
      </c>
      <c r="AA27" s="675"/>
      <c r="AB27" s="675"/>
      <c r="AC27" s="675"/>
      <c r="AD27" s="676">
        <v>41264</v>
      </c>
      <c r="AE27" s="676"/>
      <c r="AF27" s="676"/>
      <c r="AG27" s="676"/>
      <c r="AH27" s="676"/>
      <c r="AI27" s="676"/>
      <c r="AJ27" s="676"/>
      <c r="AK27" s="676"/>
      <c r="AL27" s="645">
        <v>0.1</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19762285</v>
      </c>
      <c r="BH27" s="643"/>
      <c r="BI27" s="643"/>
      <c r="BJ27" s="643"/>
      <c r="BK27" s="643"/>
      <c r="BL27" s="643"/>
      <c r="BM27" s="643"/>
      <c r="BN27" s="644"/>
      <c r="BO27" s="675">
        <v>100</v>
      </c>
      <c r="BP27" s="675"/>
      <c r="BQ27" s="675"/>
      <c r="BR27" s="675"/>
      <c r="BS27" s="648">
        <v>230603</v>
      </c>
      <c r="BT27" s="643"/>
      <c r="BU27" s="643"/>
      <c r="BV27" s="643"/>
      <c r="BW27" s="643"/>
      <c r="BX27" s="643"/>
      <c r="BY27" s="643"/>
      <c r="BZ27" s="643"/>
      <c r="CA27" s="643"/>
      <c r="CB27" s="689"/>
      <c r="CD27" s="681" t="s">
        <v>297</v>
      </c>
      <c r="CE27" s="682"/>
      <c r="CF27" s="682"/>
      <c r="CG27" s="682"/>
      <c r="CH27" s="682"/>
      <c r="CI27" s="682"/>
      <c r="CJ27" s="682"/>
      <c r="CK27" s="682"/>
      <c r="CL27" s="682"/>
      <c r="CM27" s="682"/>
      <c r="CN27" s="682"/>
      <c r="CO27" s="682"/>
      <c r="CP27" s="682"/>
      <c r="CQ27" s="683"/>
      <c r="CR27" s="642">
        <v>22983859</v>
      </c>
      <c r="CS27" s="661"/>
      <c r="CT27" s="661"/>
      <c r="CU27" s="661"/>
      <c r="CV27" s="661"/>
      <c r="CW27" s="661"/>
      <c r="CX27" s="661"/>
      <c r="CY27" s="662"/>
      <c r="CZ27" s="645">
        <v>18.600000000000001</v>
      </c>
      <c r="DA27" s="663"/>
      <c r="DB27" s="663"/>
      <c r="DC27" s="664"/>
      <c r="DD27" s="648">
        <v>6765500</v>
      </c>
      <c r="DE27" s="661"/>
      <c r="DF27" s="661"/>
      <c r="DG27" s="661"/>
      <c r="DH27" s="661"/>
      <c r="DI27" s="661"/>
      <c r="DJ27" s="661"/>
      <c r="DK27" s="662"/>
      <c r="DL27" s="648">
        <v>6758874</v>
      </c>
      <c r="DM27" s="661"/>
      <c r="DN27" s="661"/>
      <c r="DO27" s="661"/>
      <c r="DP27" s="661"/>
      <c r="DQ27" s="661"/>
      <c r="DR27" s="661"/>
      <c r="DS27" s="661"/>
      <c r="DT27" s="661"/>
      <c r="DU27" s="661"/>
      <c r="DV27" s="662"/>
      <c r="DW27" s="645">
        <v>16.3</v>
      </c>
      <c r="DX27" s="663"/>
      <c r="DY27" s="663"/>
      <c r="DZ27" s="663"/>
      <c r="EA27" s="663"/>
      <c r="EB27" s="663"/>
      <c r="EC27" s="684"/>
    </row>
    <row r="28" spans="2:133" ht="11.25" customHeight="1">
      <c r="B28" s="639" t="s">
        <v>298</v>
      </c>
      <c r="C28" s="640"/>
      <c r="D28" s="640"/>
      <c r="E28" s="640"/>
      <c r="F28" s="640"/>
      <c r="G28" s="640"/>
      <c r="H28" s="640"/>
      <c r="I28" s="640"/>
      <c r="J28" s="640"/>
      <c r="K28" s="640"/>
      <c r="L28" s="640"/>
      <c r="M28" s="640"/>
      <c r="N28" s="640"/>
      <c r="O28" s="640"/>
      <c r="P28" s="640"/>
      <c r="Q28" s="641"/>
      <c r="R28" s="642">
        <v>761423</v>
      </c>
      <c r="S28" s="643"/>
      <c r="T28" s="643"/>
      <c r="U28" s="643"/>
      <c r="V28" s="643"/>
      <c r="W28" s="643"/>
      <c r="X28" s="643"/>
      <c r="Y28" s="644"/>
      <c r="Z28" s="675">
        <v>0.6</v>
      </c>
      <c r="AA28" s="675"/>
      <c r="AB28" s="675"/>
      <c r="AC28" s="675"/>
      <c r="AD28" s="676" t="s">
        <v>129</v>
      </c>
      <c r="AE28" s="676"/>
      <c r="AF28" s="676"/>
      <c r="AG28" s="676"/>
      <c r="AH28" s="676"/>
      <c r="AI28" s="676"/>
      <c r="AJ28" s="676"/>
      <c r="AK28" s="676"/>
      <c r="AL28" s="645" t="s">
        <v>129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299</v>
      </c>
      <c r="CE28" s="682"/>
      <c r="CF28" s="682"/>
      <c r="CG28" s="682"/>
      <c r="CH28" s="682"/>
      <c r="CI28" s="682"/>
      <c r="CJ28" s="682"/>
      <c r="CK28" s="682"/>
      <c r="CL28" s="682"/>
      <c r="CM28" s="682"/>
      <c r="CN28" s="682"/>
      <c r="CO28" s="682"/>
      <c r="CP28" s="682"/>
      <c r="CQ28" s="683"/>
      <c r="CR28" s="642">
        <v>7372216</v>
      </c>
      <c r="CS28" s="643"/>
      <c r="CT28" s="643"/>
      <c r="CU28" s="643"/>
      <c r="CV28" s="643"/>
      <c r="CW28" s="643"/>
      <c r="CX28" s="643"/>
      <c r="CY28" s="644"/>
      <c r="CZ28" s="645">
        <v>6</v>
      </c>
      <c r="DA28" s="663"/>
      <c r="DB28" s="663"/>
      <c r="DC28" s="664"/>
      <c r="DD28" s="648">
        <v>7287266</v>
      </c>
      <c r="DE28" s="643"/>
      <c r="DF28" s="643"/>
      <c r="DG28" s="643"/>
      <c r="DH28" s="643"/>
      <c r="DI28" s="643"/>
      <c r="DJ28" s="643"/>
      <c r="DK28" s="644"/>
      <c r="DL28" s="648">
        <v>7287266</v>
      </c>
      <c r="DM28" s="643"/>
      <c r="DN28" s="643"/>
      <c r="DO28" s="643"/>
      <c r="DP28" s="643"/>
      <c r="DQ28" s="643"/>
      <c r="DR28" s="643"/>
      <c r="DS28" s="643"/>
      <c r="DT28" s="643"/>
      <c r="DU28" s="643"/>
      <c r="DV28" s="644"/>
      <c r="DW28" s="645">
        <v>17.600000000000001</v>
      </c>
      <c r="DX28" s="663"/>
      <c r="DY28" s="663"/>
      <c r="DZ28" s="663"/>
      <c r="EA28" s="663"/>
      <c r="EB28" s="663"/>
      <c r="EC28" s="684"/>
    </row>
    <row r="29" spans="2:133" ht="11.25" customHeight="1">
      <c r="B29" s="639" t="s">
        <v>300</v>
      </c>
      <c r="C29" s="640"/>
      <c r="D29" s="640"/>
      <c r="E29" s="640"/>
      <c r="F29" s="640"/>
      <c r="G29" s="640"/>
      <c r="H29" s="640"/>
      <c r="I29" s="640"/>
      <c r="J29" s="640"/>
      <c r="K29" s="640"/>
      <c r="L29" s="640"/>
      <c r="M29" s="640"/>
      <c r="N29" s="640"/>
      <c r="O29" s="640"/>
      <c r="P29" s="640"/>
      <c r="Q29" s="641"/>
      <c r="R29" s="642">
        <v>664747</v>
      </c>
      <c r="S29" s="643"/>
      <c r="T29" s="643"/>
      <c r="U29" s="643"/>
      <c r="V29" s="643"/>
      <c r="W29" s="643"/>
      <c r="X29" s="643"/>
      <c r="Y29" s="644"/>
      <c r="Z29" s="675">
        <v>0.5</v>
      </c>
      <c r="AA29" s="675"/>
      <c r="AB29" s="675"/>
      <c r="AC29" s="675"/>
      <c r="AD29" s="676">
        <v>79182</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301</v>
      </c>
      <c r="CE29" s="728"/>
      <c r="CF29" s="681" t="s">
        <v>70</v>
      </c>
      <c r="CG29" s="682"/>
      <c r="CH29" s="682"/>
      <c r="CI29" s="682"/>
      <c r="CJ29" s="682"/>
      <c r="CK29" s="682"/>
      <c r="CL29" s="682"/>
      <c r="CM29" s="682"/>
      <c r="CN29" s="682"/>
      <c r="CO29" s="682"/>
      <c r="CP29" s="682"/>
      <c r="CQ29" s="683"/>
      <c r="CR29" s="642">
        <v>7372216</v>
      </c>
      <c r="CS29" s="661"/>
      <c r="CT29" s="661"/>
      <c r="CU29" s="661"/>
      <c r="CV29" s="661"/>
      <c r="CW29" s="661"/>
      <c r="CX29" s="661"/>
      <c r="CY29" s="662"/>
      <c r="CZ29" s="645">
        <v>6</v>
      </c>
      <c r="DA29" s="663"/>
      <c r="DB29" s="663"/>
      <c r="DC29" s="664"/>
      <c r="DD29" s="648">
        <v>7287266</v>
      </c>
      <c r="DE29" s="661"/>
      <c r="DF29" s="661"/>
      <c r="DG29" s="661"/>
      <c r="DH29" s="661"/>
      <c r="DI29" s="661"/>
      <c r="DJ29" s="661"/>
      <c r="DK29" s="662"/>
      <c r="DL29" s="648">
        <v>7287266</v>
      </c>
      <c r="DM29" s="661"/>
      <c r="DN29" s="661"/>
      <c r="DO29" s="661"/>
      <c r="DP29" s="661"/>
      <c r="DQ29" s="661"/>
      <c r="DR29" s="661"/>
      <c r="DS29" s="661"/>
      <c r="DT29" s="661"/>
      <c r="DU29" s="661"/>
      <c r="DV29" s="662"/>
      <c r="DW29" s="645">
        <v>17.600000000000001</v>
      </c>
      <c r="DX29" s="663"/>
      <c r="DY29" s="663"/>
      <c r="DZ29" s="663"/>
      <c r="EA29" s="663"/>
      <c r="EB29" s="663"/>
      <c r="EC29" s="684"/>
    </row>
    <row r="30" spans="2:133" ht="11.25" customHeight="1">
      <c r="B30" s="639" t="s">
        <v>302</v>
      </c>
      <c r="C30" s="640"/>
      <c r="D30" s="640"/>
      <c r="E30" s="640"/>
      <c r="F30" s="640"/>
      <c r="G30" s="640"/>
      <c r="H30" s="640"/>
      <c r="I30" s="640"/>
      <c r="J30" s="640"/>
      <c r="K30" s="640"/>
      <c r="L30" s="640"/>
      <c r="M30" s="640"/>
      <c r="N30" s="640"/>
      <c r="O30" s="640"/>
      <c r="P30" s="640"/>
      <c r="Q30" s="641"/>
      <c r="R30" s="642">
        <v>251997</v>
      </c>
      <c r="S30" s="643"/>
      <c r="T30" s="643"/>
      <c r="U30" s="643"/>
      <c r="V30" s="643"/>
      <c r="W30" s="643"/>
      <c r="X30" s="643"/>
      <c r="Y30" s="644"/>
      <c r="Z30" s="675">
        <v>0.2</v>
      </c>
      <c r="AA30" s="675"/>
      <c r="AB30" s="675"/>
      <c r="AC30" s="675"/>
      <c r="AD30" s="676" t="s">
        <v>129</v>
      </c>
      <c r="AE30" s="676"/>
      <c r="AF30" s="676"/>
      <c r="AG30" s="676"/>
      <c r="AH30" s="676"/>
      <c r="AI30" s="676"/>
      <c r="AJ30" s="676"/>
      <c r="AK30" s="676"/>
      <c r="AL30" s="645" t="s">
        <v>129</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303</v>
      </c>
      <c r="BH30" s="716"/>
      <c r="BI30" s="716"/>
      <c r="BJ30" s="716"/>
      <c r="BK30" s="716"/>
      <c r="BL30" s="716"/>
      <c r="BM30" s="716"/>
      <c r="BN30" s="716"/>
      <c r="BO30" s="716"/>
      <c r="BP30" s="716"/>
      <c r="BQ30" s="717"/>
      <c r="BR30" s="703" t="s">
        <v>304</v>
      </c>
      <c r="BS30" s="716"/>
      <c r="BT30" s="716"/>
      <c r="BU30" s="716"/>
      <c r="BV30" s="716"/>
      <c r="BW30" s="716"/>
      <c r="BX30" s="716"/>
      <c r="BY30" s="716"/>
      <c r="BZ30" s="716"/>
      <c r="CA30" s="716"/>
      <c r="CB30" s="717"/>
      <c r="CD30" s="729"/>
      <c r="CE30" s="730"/>
      <c r="CF30" s="681" t="s">
        <v>305</v>
      </c>
      <c r="CG30" s="682"/>
      <c r="CH30" s="682"/>
      <c r="CI30" s="682"/>
      <c r="CJ30" s="682"/>
      <c r="CK30" s="682"/>
      <c r="CL30" s="682"/>
      <c r="CM30" s="682"/>
      <c r="CN30" s="682"/>
      <c r="CO30" s="682"/>
      <c r="CP30" s="682"/>
      <c r="CQ30" s="683"/>
      <c r="CR30" s="642">
        <v>7127597</v>
      </c>
      <c r="CS30" s="643"/>
      <c r="CT30" s="643"/>
      <c r="CU30" s="643"/>
      <c r="CV30" s="643"/>
      <c r="CW30" s="643"/>
      <c r="CX30" s="643"/>
      <c r="CY30" s="644"/>
      <c r="CZ30" s="645">
        <v>5.8</v>
      </c>
      <c r="DA30" s="663"/>
      <c r="DB30" s="663"/>
      <c r="DC30" s="664"/>
      <c r="DD30" s="648">
        <v>7046178</v>
      </c>
      <c r="DE30" s="643"/>
      <c r="DF30" s="643"/>
      <c r="DG30" s="643"/>
      <c r="DH30" s="643"/>
      <c r="DI30" s="643"/>
      <c r="DJ30" s="643"/>
      <c r="DK30" s="644"/>
      <c r="DL30" s="648">
        <v>7046178</v>
      </c>
      <c r="DM30" s="643"/>
      <c r="DN30" s="643"/>
      <c r="DO30" s="643"/>
      <c r="DP30" s="643"/>
      <c r="DQ30" s="643"/>
      <c r="DR30" s="643"/>
      <c r="DS30" s="643"/>
      <c r="DT30" s="643"/>
      <c r="DU30" s="643"/>
      <c r="DV30" s="644"/>
      <c r="DW30" s="645">
        <v>17</v>
      </c>
      <c r="DX30" s="663"/>
      <c r="DY30" s="663"/>
      <c r="DZ30" s="663"/>
      <c r="EA30" s="663"/>
      <c r="EB30" s="663"/>
      <c r="EC30" s="684"/>
    </row>
    <row r="31" spans="2:133" ht="11.25" customHeight="1">
      <c r="B31" s="639" t="s">
        <v>306</v>
      </c>
      <c r="C31" s="640"/>
      <c r="D31" s="640"/>
      <c r="E31" s="640"/>
      <c r="F31" s="640"/>
      <c r="G31" s="640"/>
      <c r="H31" s="640"/>
      <c r="I31" s="640"/>
      <c r="J31" s="640"/>
      <c r="K31" s="640"/>
      <c r="L31" s="640"/>
      <c r="M31" s="640"/>
      <c r="N31" s="640"/>
      <c r="O31" s="640"/>
      <c r="P31" s="640"/>
      <c r="Q31" s="641"/>
      <c r="R31" s="642">
        <v>35212226</v>
      </c>
      <c r="S31" s="643"/>
      <c r="T31" s="643"/>
      <c r="U31" s="643"/>
      <c r="V31" s="643"/>
      <c r="W31" s="643"/>
      <c r="X31" s="643"/>
      <c r="Y31" s="644"/>
      <c r="Z31" s="675">
        <v>27.7</v>
      </c>
      <c r="AA31" s="675"/>
      <c r="AB31" s="675"/>
      <c r="AC31" s="675"/>
      <c r="AD31" s="676" t="s">
        <v>129</v>
      </c>
      <c r="AE31" s="676"/>
      <c r="AF31" s="676"/>
      <c r="AG31" s="676"/>
      <c r="AH31" s="676"/>
      <c r="AI31" s="676"/>
      <c r="AJ31" s="676"/>
      <c r="AK31" s="676"/>
      <c r="AL31" s="645" t="s">
        <v>129</v>
      </c>
      <c r="AM31" s="646"/>
      <c r="AN31" s="646"/>
      <c r="AO31" s="677"/>
      <c r="AP31" s="718" t="s">
        <v>307</v>
      </c>
      <c r="AQ31" s="719"/>
      <c r="AR31" s="719"/>
      <c r="AS31" s="719"/>
      <c r="AT31" s="724" t="s">
        <v>308</v>
      </c>
      <c r="AU31" s="231"/>
      <c r="AV31" s="231"/>
      <c r="AW31" s="231"/>
      <c r="AX31" s="708" t="s">
        <v>187</v>
      </c>
      <c r="AY31" s="709"/>
      <c r="AZ31" s="709"/>
      <c r="BA31" s="709"/>
      <c r="BB31" s="709"/>
      <c r="BC31" s="709"/>
      <c r="BD31" s="709"/>
      <c r="BE31" s="709"/>
      <c r="BF31" s="710"/>
      <c r="BG31" s="711">
        <v>99</v>
      </c>
      <c r="BH31" s="712"/>
      <c r="BI31" s="712"/>
      <c r="BJ31" s="712"/>
      <c r="BK31" s="712"/>
      <c r="BL31" s="712"/>
      <c r="BM31" s="713">
        <v>97.7</v>
      </c>
      <c r="BN31" s="712"/>
      <c r="BO31" s="712"/>
      <c r="BP31" s="712"/>
      <c r="BQ31" s="714"/>
      <c r="BR31" s="711">
        <v>99.3</v>
      </c>
      <c r="BS31" s="712"/>
      <c r="BT31" s="712"/>
      <c r="BU31" s="712"/>
      <c r="BV31" s="712"/>
      <c r="BW31" s="712"/>
      <c r="BX31" s="713">
        <v>97.8</v>
      </c>
      <c r="BY31" s="712"/>
      <c r="BZ31" s="712"/>
      <c r="CA31" s="712"/>
      <c r="CB31" s="714"/>
      <c r="CD31" s="729"/>
      <c r="CE31" s="730"/>
      <c r="CF31" s="681" t="s">
        <v>309</v>
      </c>
      <c r="CG31" s="682"/>
      <c r="CH31" s="682"/>
      <c r="CI31" s="682"/>
      <c r="CJ31" s="682"/>
      <c r="CK31" s="682"/>
      <c r="CL31" s="682"/>
      <c r="CM31" s="682"/>
      <c r="CN31" s="682"/>
      <c r="CO31" s="682"/>
      <c r="CP31" s="682"/>
      <c r="CQ31" s="683"/>
      <c r="CR31" s="642">
        <v>244619</v>
      </c>
      <c r="CS31" s="661"/>
      <c r="CT31" s="661"/>
      <c r="CU31" s="661"/>
      <c r="CV31" s="661"/>
      <c r="CW31" s="661"/>
      <c r="CX31" s="661"/>
      <c r="CY31" s="662"/>
      <c r="CZ31" s="645">
        <v>0.2</v>
      </c>
      <c r="DA31" s="663"/>
      <c r="DB31" s="663"/>
      <c r="DC31" s="664"/>
      <c r="DD31" s="648">
        <v>241088</v>
      </c>
      <c r="DE31" s="661"/>
      <c r="DF31" s="661"/>
      <c r="DG31" s="661"/>
      <c r="DH31" s="661"/>
      <c r="DI31" s="661"/>
      <c r="DJ31" s="661"/>
      <c r="DK31" s="662"/>
      <c r="DL31" s="648">
        <v>241088</v>
      </c>
      <c r="DM31" s="661"/>
      <c r="DN31" s="661"/>
      <c r="DO31" s="661"/>
      <c r="DP31" s="661"/>
      <c r="DQ31" s="661"/>
      <c r="DR31" s="661"/>
      <c r="DS31" s="661"/>
      <c r="DT31" s="661"/>
      <c r="DU31" s="661"/>
      <c r="DV31" s="662"/>
      <c r="DW31" s="645">
        <v>0.6</v>
      </c>
      <c r="DX31" s="663"/>
      <c r="DY31" s="663"/>
      <c r="DZ31" s="663"/>
      <c r="EA31" s="663"/>
      <c r="EB31" s="663"/>
      <c r="EC31" s="684"/>
    </row>
    <row r="32" spans="2:133" ht="11.25" customHeight="1">
      <c r="B32" s="733" t="s">
        <v>310</v>
      </c>
      <c r="C32" s="734"/>
      <c r="D32" s="734"/>
      <c r="E32" s="734"/>
      <c r="F32" s="734"/>
      <c r="G32" s="734"/>
      <c r="H32" s="734"/>
      <c r="I32" s="734"/>
      <c r="J32" s="734"/>
      <c r="K32" s="734"/>
      <c r="L32" s="734"/>
      <c r="M32" s="734"/>
      <c r="N32" s="734"/>
      <c r="O32" s="734"/>
      <c r="P32" s="734"/>
      <c r="Q32" s="735"/>
      <c r="R32" s="642">
        <v>11506</v>
      </c>
      <c r="S32" s="643"/>
      <c r="T32" s="643"/>
      <c r="U32" s="643"/>
      <c r="V32" s="643"/>
      <c r="W32" s="643"/>
      <c r="X32" s="643"/>
      <c r="Y32" s="644"/>
      <c r="Z32" s="675">
        <v>0</v>
      </c>
      <c r="AA32" s="675"/>
      <c r="AB32" s="675"/>
      <c r="AC32" s="675"/>
      <c r="AD32" s="676">
        <v>11506</v>
      </c>
      <c r="AE32" s="676"/>
      <c r="AF32" s="676"/>
      <c r="AG32" s="676"/>
      <c r="AH32" s="676"/>
      <c r="AI32" s="676"/>
      <c r="AJ32" s="676"/>
      <c r="AK32" s="676"/>
      <c r="AL32" s="645">
        <v>0</v>
      </c>
      <c r="AM32" s="646"/>
      <c r="AN32" s="646"/>
      <c r="AO32" s="677"/>
      <c r="AP32" s="720"/>
      <c r="AQ32" s="721"/>
      <c r="AR32" s="721"/>
      <c r="AS32" s="721"/>
      <c r="AT32" s="725"/>
      <c r="AU32" s="230" t="s">
        <v>311</v>
      </c>
      <c r="AV32" s="230"/>
      <c r="AW32" s="230"/>
      <c r="AX32" s="639" t="s">
        <v>312</v>
      </c>
      <c r="AY32" s="640"/>
      <c r="AZ32" s="640"/>
      <c r="BA32" s="640"/>
      <c r="BB32" s="640"/>
      <c r="BC32" s="640"/>
      <c r="BD32" s="640"/>
      <c r="BE32" s="640"/>
      <c r="BF32" s="641"/>
      <c r="BG32" s="715">
        <v>99.3</v>
      </c>
      <c r="BH32" s="661"/>
      <c r="BI32" s="661"/>
      <c r="BJ32" s="661"/>
      <c r="BK32" s="661"/>
      <c r="BL32" s="661"/>
      <c r="BM32" s="646">
        <v>98.1</v>
      </c>
      <c r="BN32" s="707"/>
      <c r="BO32" s="707"/>
      <c r="BP32" s="707"/>
      <c r="BQ32" s="688"/>
      <c r="BR32" s="715">
        <v>99.2</v>
      </c>
      <c r="BS32" s="661"/>
      <c r="BT32" s="661"/>
      <c r="BU32" s="661"/>
      <c r="BV32" s="661"/>
      <c r="BW32" s="661"/>
      <c r="BX32" s="646">
        <v>98</v>
      </c>
      <c r="BY32" s="707"/>
      <c r="BZ32" s="707"/>
      <c r="CA32" s="707"/>
      <c r="CB32" s="688"/>
      <c r="CD32" s="731"/>
      <c r="CE32" s="732"/>
      <c r="CF32" s="681" t="s">
        <v>313</v>
      </c>
      <c r="CG32" s="682"/>
      <c r="CH32" s="682"/>
      <c r="CI32" s="682"/>
      <c r="CJ32" s="682"/>
      <c r="CK32" s="682"/>
      <c r="CL32" s="682"/>
      <c r="CM32" s="682"/>
      <c r="CN32" s="682"/>
      <c r="CO32" s="682"/>
      <c r="CP32" s="682"/>
      <c r="CQ32" s="683"/>
      <c r="CR32" s="642" t="s">
        <v>129</v>
      </c>
      <c r="CS32" s="643"/>
      <c r="CT32" s="643"/>
      <c r="CU32" s="643"/>
      <c r="CV32" s="643"/>
      <c r="CW32" s="643"/>
      <c r="CX32" s="643"/>
      <c r="CY32" s="644"/>
      <c r="CZ32" s="645" t="s">
        <v>129</v>
      </c>
      <c r="DA32" s="663"/>
      <c r="DB32" s="663"/>
      <c r="DC32" s="664"/>
      <c r="DD32" s="648" t="s">
        <v>129</v>
      </c>
      <c r="DE32" s="643"/>
      <c r="DF32" s="643"/>
      <c r="DG32" s="643"/>
      <c r="DH32" s="643"/>
      <c r="DI32" s="643"/>
      <c r="DJ32" s="643"/>
      <c r="DK32" s="644"/>
      <c r="DL32" s="648" t="s">
        <v>129</v>
      </c>
      <c r="DM32" s="643"/>
      <c r="DN32" s="643"/>
      <c r="DO32" s="643"/>
      <c r="DP32" s="643"/>
      <c r="DQ32" s="643"/>
      <c r="DR32" s="643"/>
      <c r="DS32" s="643"/>
      <c r="DT32" s="643"/>
      <c r="DU32" s="643"/>
      <c r="DV32" s="644"/>
      <c r="DW32" s="645" t="s">
        <v>129</v>
      </c>
      <c r="DX32" s="663"/>
      <c r="DY32" s="663"/>
      <c r="DZ32" s="663"/>
      <c r="EA32" s="663"/>
      <c r="EB32" s="663"/>
      <c r="EC32" s="684"/>
    </row>
    <row r="33" spans="2:133" ht="11.25" customHeight="1">
      <c r="B33" s="639" t="s">
        <v>314</v>
      </c>
      <c r="C33" s="640"/>
      <c r="D33" s="640"/>
      <c r="E33" s="640"/>
      <c r="F33" s="640"/>
      <c r="G33" s="640"/>
      <c r="H33" s="640"/>
      <c r="I33" s="640"/>
      <c r="J33" s="640"/>
      <c r="K33" s="640"/>
      <c r="L33" s="640"/>
      <c r="M33" s="640"/>
      <c r="N33" s="640"/>
      <c r="O33" s="640"/>
      <c r="P33" s="640"/>
      <c r="Q33" s="641"/>
      <c r="R33" s="642">
        <v>9496090</v>
      </c>
      <c r="S33" s="643"/>
      <c r="T33" s="643"/>
      <c r="U33" s="643"/>
      <c r="V33" s="643"/>
      <c r="W33" s="643"/>
      <c r="X33" s="643"/>
      <c r="Y33" s="644"/>
      <c r="Z33" s="675">
        <v>7.5</v>
      </c>
      <c r="AA33" s="675"/>
      <c r="AB33" s="675"/>
      <c r="AC33" s="675"/>
      <c r="AD33" s="676" t="s">
        <v>129</v>
      </c>
      <c r="AE33" s="676"/>
      <c r="AF33" s="676"/>
      <c r="AG33" s="676"/>
      <c r="AH33" s="676"/>
      <c r="AI33" s="676"/>
      <c r="AJ33" s="676"/>
      <c r="AK33" s="676"/>
      <c r="AL33" s="645" t="s">
        <v>129</v>
      </c>
      <c r="AM33" s="646"/>
      <c r="AN33" s="646"/>
      <c r="AO33" s="677"/>
      <c r="AP33" s="722"/>
      <c r="AQ33" s="723"/>
      <c r="AR33" s="723"/>
      <c r="AS33" s="723"/>
      <c r="AT33" s="726"/>
      <c r="AU33" s="232"/>
      <c r="AV33" s="232"/>
      <c r="AW33" s="232"/>
      <c r="AX33" s="623" t="s">
        <v>315</v>
      </c>
      <c r="AY33" s="624"/>
      <c r="AZ33" s="624"/>
      <c r="BA33" s="624"/>
      <c r="BB33" s="624"/>
      <c r="BC33" s="624"/>
      <c r="BD33" s="624"/>
      <c r="BE33" s="624"/>
      <c r="BF33" s="625"/>
      <c r="BG33" s="706">
        <v>98.6</v>
      </c>
      <c r="BH33" s="627"/>
      <c r="BI33" s="627"/>
      <c r="BJ33" s="627"/>
      <c r="BK33" s="627"/>
      <c r="BL33" s="627"/>
      <c r="BM33" s="669">
        <v>97</v>
      </c>
      <c r="BN33" s="627"/>
      <c r="BO33" s="627"/>
      <c r="BP33" s="627"/>
      <c r="BQ33" s="671"/>
      <c r="BR33" s="706">
        <v>99.3</v>
      </c>
      <c r="BS33" s="627"/>
      <c r="BT33" s="627"/>
      <c r="BU33" s="627"/>
      <c r="BV33" s="627"/>
      <c r="BW33" s="627"/>
      <c r="BX33" s="669">
        <v>97.5</v>
      </c>
      <c r="BY33" s="627"/>
      <c r="BZ33" s="627"/>
      <c r="CA33" s="627"/>
      <c r="CB33" s="671"/>
      <c r="CD33" s="681" t="s">
        <v>316</v>
      </c>
      <c r="CE33" s="682"/>
      <c r="CF33" s="682"/>
      <c r="CG33" s="682"/>
      <c r="CH33" s="682"/>
      <c r="CI33" s="682"/>
      <c r="CJ33" s="682"/>
      <c r="CK33" s="682"/>
      <c r="CL33" s="682"/>
      <c r="CM33" s="682"/>
      <c r="CN33" s="682"/>
      <c r="CO33" s="682"/>
      <c r="CP33" s="682"/>
      <c r="CQ33" s="683"/>
      <c r="CR33" s="642">
        <v>68349674</v>
      </c>
      <c r="CS33" s="661"/>
      <c r="CT33" s="661"/>
      <c r="CU33" s="661"/>
      <c r="CV33" s="661"/>
      <c r="CW33" s="661"/>
      <c r="CX33" s="661"/>
      <c r="CY33" s="662"/>
      <c r="CZ33" s="645">
        <v>55.3</v>
      </c>
      <c r="DA33" s="663"/>
      <c r="DB33" s="663"/>
      <c r="DC33" s="664"/>
      <c r="DD33" s="648">
        <v>29493194</v>
      </c>
      <c r="DE33" s="661"/>
      <c r="DF33" s="661"/>
      <c r="DG33" s="661"/>
      <c r="DH33" s="661"/>
      <c r="DI33" s="661"/>
      <c r="DJ33" s="661"/>
      <c r="DK33" s="662"/>
      <c r="DL33" s="648">
        <v>15034270</v>
      </c>
      <c r="DM33" s="661"/>
      <c r="DN33" s="661"/>
      <c r="DO33" s="661"/>
      <c r="DP33" s="661"/>
      <c r="DQ33" s="661"/>
      <c r="DR33" s="661"/>
      <c r="DS33" s="661"/>
      <c r="DT33" s="661"/>
      <c r="DU33" s="661"/>
      <c r="DV33" s="662"/>
      <c r="DW33" s="645">
        <v>36.200000000000003</v>
      </c>
      <c r="DX33" s="663"/>
      <c r="DY33" s="663"/>
      <c r="DZ33" s="663"/>
      <c r="EA33" s="663"/>
      <c r="EB33" s="663"/>
      <c r="EC33" s="684"/>
    </row>
    <row r="34" spans="2:133" ht="11.25" customHeight="1">
      <c r="B34" s="639" t="s">
        <v>317</v>
      </c>
      <c r="C34" s="640"/>
      <c r="D34" s="640"/>
      <c r="E34" s="640"/>
      <c r="F34" s="640"/>
      <c r="G34" s="640"/>
      <c r="H34" s="640"/>
      <c r="I34" s="640"/>
      <c r="J34" s="640"/>
      <c r="K34" s="640"/>
      <c r="L34" s="640"/>
      <c r="M34" s="640"/>
      <c r="N34" s="640"/>
      <c r="O34" s="640"/>
      <c r="P34" s="640"/>
      <c r="Q34" s="641"/>
      <c r="R34" s="642">
        <v>121057</v>
      </c>
      <c r="S34" s="643"/>
      <c r="T34" s="643"/>
      <c r="U34" s="643"/>
      <c r="V34" s="643"/>
      <c r="W34" s="643"/>
      <c r="X34" s="643"/>
      <c r="Y34" s="644"/>
      <c r="Z34" s="675">
        <v>0.1</v>
      </c>
      <c r="AA34" s="675"/>
      <c r="AB34" s="675"/>
      <c r="AC34" s="675"/>
      <c r="AD34" s="676">
        <v>18862</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318</v>
      </c>
      <c r="CE34" s="682"/>
      <c r="CF34" s="682"/>
      <c r="CG34" s="682"/>
      <c r="CH34" s="682"/>
      <c r="CI34" s="682"/>
      <c r="CJ34" s="682"/>
      <c r="CK34" s="682"/>
      <c r="CL34" s="682"/>
      <c r="CM34" s="682"/>
      <c r="CN34" s="682"/>
      <c r="CO34" s="682"/>
      <c r="CP34" s="682"/>
      <c r="CQ34" s="683"/>
      <c r="CR34" s="642">
        <v>15883455</v>
      </c>
      <c r="CS34" s="643"/>
      <c r="CT34" s="643"/>
      <c r="CU34" s="643"/>
      <c r="CV34" s="643"/>
      <c r="CW34" s="643"/>
      <c r="CX34" s="643"/>
      <c r="CY34" s="644"/>
      <c r="CZ34" s="645">
        <v>12.8</v>
      </c>
      <c r="DA34" s="663"/>
      <c r="DB34" s="663"/>
      <c r="DC34" s="664"/>
      <c r="DD34" s="648">
        <v>13811157</v>
      </c>
      <c r="DE34" s="643"/>
      <c r="DF34" s="643"/>
      <c r="DG34" s="643"/>
      <c r="DH34" s="643"/>
      <c r="DI34" s="643"/>
      <c r="DJ34" s="643"/>
      <c r="DK34" s="644"/>
      <c r="DL34" s="648">
        <v>6672168</v>
      </c>
      <c r="DM34" s="643"/>
      <c r="DN34" s="643"/>
      <c r="DO34" s="643"/>
      <c r="DP34" s="643"/>
      <c r="DQ34" s="643"/>
      <c r="DR34" s="643"/>
      <c r="DS34" s="643"/>
      <c r="DT34" s="643"/>
      <c r="DU34" s="643"/>
      <c r="DV34" s="644"/>
      <c r="DW34" s="645">
        <v>16.100000000000001</v>
      </c>
      <c r="DX34" s="663"/>
      <c r="DY34" s="663"/>
      <c r="DZ34" s="663"/>
      <c r="EA34" s="663"/>
      <c r="EB34" s="663"/>
      <c r="EC34" s="684"/>
    </row>
    <row r="35" spans="2:133" ht="11.25" customHeight="1">
      <c r="B35" s="639" t="s">
        <v>319</v>
      </c>
      <c r="C35" s="640"/>
      <c r="D35" s="640"/>
      <c r="E35" s="640"/>
      <c r="F35" s="640"/>
      <c r="G35" s="640"/>
      <c r="H35" s="640"/>
      <c r="I35" s="640"/>
      <c r="J35" s="640"/>
      <c r="K35" s="640"/>
      <c r="L35" s="640"/>
      <c r="M35" s="640"/>
      <c r="N35" s="640"/>
      <c r="O35" s="640"/>
      <c r="P35" s="640"/>
      <c r="Q35" s="641"/>
      <c r="R35" s="642">
        <v>13543920</v>
      </c>
      <c r="S35" s="643"/>
      <c r="T35" s="643"/>
      <c r="U35" s="643"/>
      <c r="V35" s="643"/>
      <c r="W35" s="643"/>
      <c r="X35" s="643"/>
      <c r="Y35" s="644"/>
      <c r="Z35" s="675">
        <v>10.7</v>
      </c>
      <c r="AA35" s="675"/>
      <c r="AB35" s="675"/>
      <c r="AC35" s="675"/>
      <c r="AD35" s="676" t="s">
        <v>129</v>
      </c>
      <c r="AE35" s="676"/>
      <c r="AF35" s="676"/>
      <c r="AG35" s="676"/>
      <c r="AH35" s="676"/>
      <c r="AI35" s="676"/>
      <c r="AJ35" s="676"/>
      <c r="AK35" s="676"/>
      <c r="AL35" s="645" t="s">
        <v>129</v>
      </c>
      <c r="AM35" s="646"/>
      <c r="AN35" s="646"/>
      <c r="AO35" s="677"/>
      <c r="AP35" s="235"/>
      <c r="AQ35" s="703" t="s">
        <v>320</v>
      </c>
      <c r="AR35" s="704"/>
      <c r="AS35" s="704"/>
      <c r="AT35" s="704"/>
      <c r="AU35" s="704"/>
      <c r="AV35" s="704"/>
      <c r="AW35" s="704"/>
      <c r="AX35" s="704"/>
      <c r="AY35" s="704"/>
      <c r="AZ35" s="704"/>
      <c r="BA35" s="704"/>
      <c r="BB35" s="704"/>
      <c r="BC35" s="704"/>
      <c r="BD35" s="704"/>
      <c r="BE35" s="704"/>
      <c r="BF35" s="705"/>
      <c r="BG35" s="703" t="s">
        <v>321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322</v>
      </c>
      <c r="CE35" s="682"/>
      <c r="CF35" s="682"/>
      <c r="CG35" s="682"/>
      <c r="CH35" s="682"/>
      <c r="CI35" s="682"/>
      <c r="CJ35" s="682"/>
      <c r="CK35" s="682"/>
      <c r="CL35" s="682"/>
      <c r="CM35" s="682"/>
      <c r="CN35" s="682"/>
      <c r="CO35" s="682"/>
      <c r="CP35" s="682"/>
      <c r="CQ35" s="683"/>
      <c r="CR35" s="642">
        <v>729506</v>
      </c>
      <c r="CS35" s="661"/>
      <c r="CT35" s="661"/>
      <c r="CU35" s="661"/>
      <c r="CV35" s="661"/>
      <c r="CW35" s="661"/>
      <c r="CX35" s="661"/>
      <c r="CY35" s="662"/>
      <c r="CZ35" s="645">
        <v>0.6</v>
      </c>
      <c r="DA35" s="663"/>
      <c r="DB35" s="663"/>
      <c r="DC35" s="664"/>
      <c r="DD35" s="648">
        <v>570430</v>
      </c>
      <c r="DE35" s="661"/>
      <c r="DF35" s="661"/>
      <c r="DG35" s="661"/>
      <c r="DH35" s="661"/>
      <c r="DI35" s="661"/>
      <c r="DJ35" s="661"/>
      <c r="DK35" s="662"/>
      <c r="DL35" s="648">
        <v>415030</v>
      </c>
      <c r="DM35" s="661"/>
      <c r="DN35" s="661"/>
      <c r="DO35" s="661"/>
      <c r="DP35" s="661"/>
      <c r="DQ35" s="661"/>
      <c r="DR35" s="661"/>
      <c r="DS35" s="661"/>
      <c r="DT35" s="661"/>
      <c r="DU35" s="661"/>
      <c r="DV35" s="662"/>
      <c r="DW35" s="645">
        <v>1</v>
      </c>
      <c r="DX35" s="663"/>
      <c r="DY35" s="663"/>
      <c r="DZ35" s="663"/>
      <c r="EA35" s="663"/>
      <c r="EB35" s="663"/>
      <c r="EC35" s="684"/>
    </row>
    <row r="36" spans="2:133" ht="11.25" customHeight="1">
      <c r="B36" s="639" t="s">
        <v>323</v>
      </c>
      <c r="C36" s="640"/>
      <c r="D36" s="640"/>
      <c r="E36" s="640"/>
      <c r="F36" s="640"/>
      <c r="G36" s="640"/>
      <c r="H36" s="640"/>
      <c r="I36" s="640"/>
      <c r="J36" s="640"/>
      <c r="K36" s="640"/>
      <c r="L36" s="640"/>
      <c r="M36" s="640"/>
      <c r="N36" s="640"/>
      <c r="O36" s="640"/>
      <c r="P36" s="640"/>
      <c r="Q36" s="641"/>
      <c r="R36" s="642">
        <v>12681693</v>
      </c>
      <c r="S36" s="643"/>
      <c r="T36" s="643"/>
      <c r="U36" s="643"/>
      <c r="V36" s="643"/>
      <c r="W36" s="643"/>
      <c r="X36" s="643"/>
      <c r="Y36" s="644"/>
      <c r="Z36" s="675">
        <v>10</v>
      </c>
      <c r="AA36" s="675"/>
      <c r="AB36" s="675"/>
      <c r="AC36" s="675"/>
      <c r="AD36" s="676" t="s">
        <v>129</v>
      </c>
      <c r="AE36" s="676"/>
      <c r="AF36" s="676"/>
      <c r="AG36" s="676"/>
      <c r="AH36" s="676"/>
      <c r="AI36" s="676"/>
      <c r="AJ36" s="676"/>
      <c r="AK36" s="676"/>
      <c r="AL36" s="645" t="s">
        <v>129</v>
      </c>
      <c r="AM36" s="646"/>
      <c r="AN36" s="646"/>
      <c r="AO36" s="677"/>
      <c r="AP36" s="235"/>
      <c r="AQ36" s="694" t="s">
        <v>324</v>
      </c>
      <c r="AR36" s="695"/>
      <c r="AS36" s="695"/>
      <c r="AT36" s="695"/>
      <c r="AU36" s="695"/>
      <c r="AV36" s="695"/>
      <c r="AW36" s="695"/>
      <c r="AX36" s="695"/>
      <c r="AY36" s="696"/>
      <c r="AZ36" s="697">
        <v>9050954</v>
      </c>
      <c r="BA36" s="698"/>
      <c r="BB36" s="698"/>
      <c r="BC36" s="698"/>
      <c r="BD36" s="698"/>
      <c r="BE36" s="698"/>
      <c r="BF36" s="699"/>
      <c r="BG36" s="700" t="s">
        <v>325</v>
      </c>
      <c r="BH36" s="701"/>
      <c r="BI36" s="701"/>
      <c r="BJ36" s="701"/>
      <c r="BK36" s="701"/>
      <c r="BL36" s="701"/>
      <c r="BM36" s="701"/>
      <c r="BN36" s="701"/>
      <c r="BO36" s="701"/>
      <c r="BP36" s="701"/>
      <c r="BQ36" s="701"/>
      <c r="BR36" s="701"/>
      <c r="BS36" s="701"/>
      <c r="BT36" s="701"/>
      <c r="BU36" s="702"/>
      <c r="BV36" s="697">
        <v>139087</v>
      </c>
      <c r="BW36" s="698"/>
      <c r="BX36" s="698"/>
      <c r="BY36" s="698"/>
      <c r="BZ36" s="698"/>
      <c r="CA36" s="698"/>
      <c r="CB36" s="699"/>
      <c r="CD36" s="681" t="s">
        <v>326</v>
      </c>
      <c r="CE36" s="682"/>
      <c r="CF36" s="682"/>
      <c r="CG36" s="682"/>
      <c r="CH36" s="682"/>
      <c r="CI36" s="682"/>
      <c r="CJ36" s="682"/>
      <c r="CK36" s="682"/>
      <c r="CL36" s="682"/>
      <c r="CM36" s="682"/>
      <c r="CN36" s="682"/>
      <c r="CO36" s="682"/>
      <c r="CP36" s="682"/>
      <c r="CQ36" s="683"/>
      <c r="CR36" s="642">
        <v>25420883</v>
      </c>
      <c r="CS36" s="643"/>
      <c r="CT36" s="643"/>
      <c r="CU36" s="643"/>
      <c r="CV36" s="643"/>
      <c r="CW36" s="643"/>
      <c r="CX36" s="643"/>
      <c r="CY36" s="644"/>
      <c r="CZ36" s="645">
        <v>20.6</v>
      </c>
      <c r="DA36" s="663"/>
      <c r="DB36" s="663"/>
      <c r="DC36" s="664"/>
      <c r="DD36" s="648">
        <v>5790741</v>
      </c>
      <c r="DE36" s="643"/>
      <c r="DF36" s="643"/>
      <c r="DG36" s="643"/>
      <c r="DH36" s="643"/>
      <c r="DI36" s="643"/>
      <c r="DJ36" s="643"/>
      <c r="DK36" s="644"/>
      <c r="DL36" s="648">
        <v>2392111</v>
      </c>
      <c r="DM36" s="643"/>
      <c r="DN36" s="643"/>
      <c r="DO36" s="643"/>
      <c r="DP36" s="643"/>
      <c r="DQ36" s="643"/>
      <c r="DR36" s="643"/>
      <c r="DS36" s="643"/>
      <c r="DT36" s="643"/>
      <c r="DU36" s="643"/>
      <c r="DV36" s="644"/>
      <c r="DW36" s="645">
        <v>5.8</v>
      </c>
      <c r="DX36" s="663"/>
      <c r="DY36" s="663"/>
      <c r="DZ36" s="663"/>
      <c r="EA36" s="663"/>
      <c r="EB36" s="663"/>
      <c r="EC36" s="684"/>
    </row>
    <row r="37" spans="2:133" ht="11.25" customHeight="1">
      <c r="B37" s="639" t="s">
        <v>327</v>
      </c>
      <c r="C37" s="640"/>
      <c r="D37" s="640"/>
      <c r="E37" s="640"/>
      <c r="F37" s="640"/>
      <c r="G37" s="640"/>
      <c r="H37" s="640"/>
      <c r="I37" s="640"/>
      <c r="J37" s="640"/>
      <c r="K37" s="640"/>
      <c r="L37" s="640"/>
      <c r="M37" s="640"/>
      <c r="N37" s="640"/>
      <c r="O37" s="640"/>
      <c r="P37" s="640"/>
      <c r="Q37" s="641"/>
      <c r="R37" s="642">
        <v>2433042</v>
      </c>
      <c r="S37" s="643"/>
      <c r="T37" s="643"/>
      <c r="U37" s="643"/>
      <c r="V37" s="643"/>
      <c r="W37" s="643"/>
      <c r="X37" s="643"/>
      <c r="Y37" s="644"/>
      <c r="Z37" s="675">
        <v>1.9</v>
      </c>
      <c r="AA37" s="675"/>
      <c r="AB37" s="675"/>
      <c r="AC37" s="675"/>
      <c r="AD37" s="676" t="s">
        <v>129</v>
      </c>
      <c r="AE37" s="676"/>
      <c r="AF37" s="676"/>
      <c r="AG37" s="676"/>
      <c r="AH37" s="676"/>
      <c r="AI37" s="676"/>
      <c r="AJ37" s="676"/>
      <c r="AK37" s="676"/>
      <c r="AL37" s="645" t="s">
        <v>129</v>
      </c>
      <c r="AM37" s="646"/>
      <c r="AN37" s="646"/>
      <c r="AO37" s="677"/>
      <c r="AQ37" s="685" t="s">
        <v>328</v>
      </c>
      <c r="AR37" s="686"/>
      <c r="AS37" s="686"/>
      <c r="AT37" s="686"/>
      <c r="AU37" s="686"/>
      <c r="AV37" s="686"/>
      <c r="AW37" s="686"/>
      <c r="AX37" s="686"/>
      <c r="AY37" s="687"/>
      <c r="AZ37" s="642">
        <v>1364005</v>
      </c>
      <c r="BA37" s="643"/>
      <c r="BB37" s="643"/>
      <c r="BC37" s="643"/>
      <c r="BD37" s="661"/>
      <c r="BE37" s="661"/>
      <c r="BF37" s="688"/>
      <c r="BG37" s="681" t="s">
        <v>329</v>
      </c>
      <c r="BH37" s="682"/>
      <c r="BI37" s="682"/>
      <c r="BJ37" s="682"/>
      <c r="BK37" s="682"/>
      <c r="BL37" s="682"/>
      <c r="BM37" s="682"/>
      <c r="BN37" s="682"/>
      <c r="BO37" s="682"/>
      <c r="BP37" s="682"/>
      <c r="BQ37" s="682"/>
      <c r="BR37" s="682"/>
      <c r="BS37" s="682"/>
      <c r="BT37" s="682"/>
      <c r="BU37" s="683"/>
      <c r="BV37" s="642">
        <v>-97981</v>
      </c>
      <c r="BW37" s="643"/>
      <c r="BX37" s="643"/>
      <c r="BY37" s="643"/>
      <c r="BZ37" s="643"/>
      <c r="CA37" s="643"/>
      <c r="CB37" s="689"/>
      <c r="CD37" s="681" t="s">
        <v>330</v>
      </c>
      <c r="CE37" s="682"/>
      <c r="CF37" s="682"/>
      <c r="CG37" s="682"/>
      <c r="CH37" s="682"/>
      <c r="CI37" s="682"/>
      <c r="CJ37" s="682"/>
      <c r="CK37" s="682"/>
      <c r="CL37" s="682"/>
      <c r="CM37" s="682"/>
      <c r="CN37" s="682"/>
      <c r="CO37" s="682"/>
      <c r="CP37" s="682"/>
      <c r="CQ37" s="683"/>
      <c r="CR37" s="642">
        <v>14658</v>
      </c>
      <c r="CS37" s="661"/>
      <c r="CT37" s="661"/>
      <c r="CU37" s="661"/>
      <c r="CV37" s="661"/>
      <c r="CW37" s="661"/>
      <c r="CX37" s="661"/>
      <c r="CY37" s="662"/>
      <c r="CZ37" s="645">
        <v>0</v>
      </c>
      <c r="DA37" s="663"/>
      <c r="DB37" s="663"/>
      <c r="DC37" s="664"/>
      <c r="DD37" s="648">
        <v>14658</v>
      </c>
      <c r="DE37" s="661"/>
      <c r="DF37" s="661"/>
      <c r="DG37" s="661"/>
      <c r="DH37" s="661"/>
      <c r="DI37" s="661"/>
      <c r="DJ37" s="661"/>
      <c r="DK37" s="662"/>
      <c r="DL37" s="648">
        <v>13989</v>
      </c>
      <c r="DM37" s="661"/>
      <c r="DN37" s="661"/>
      <c r="DO37" s="661"/>
      <c r="DP37" s="661"/>
      <c r="DQ37" s="661"/>
      <c r="DR37" s="661"/>
      <c r="DS37" s="661"/>
      <c r="DT37" s="661"/>
      <c r="DU37" s="661"/>
      <c r="DV37" s="662"/>
      <c r="DW37" s="645">
        <v>0</v>
      </c>
      <c r="DX37" s="663"/>
      <c r="DY37" s="663"/>
      <c r="DZ37" s="663"/>
      <c r="EA37" s="663"/>
      <c r="EB37" s="663"/>
      <c r="EC37" s="684"/>
    </row>
    <row r="38" spans="2:133" ht="11.25" customHeight="1">
      <c r="B38" s="639" t="s">
        <v>331</v>
      </c>
      <c r="C38" s="640"/>
      <c r="D38" s="640"/>
      <c r="E38" s="640"/>
      <c r="F38" s="640"/>
      <c r="G38" s="640"/>
      <c r="H38" s="640"/>
      <c r="I38" s="640"/>
      <c r="J38" s="640"/>
      <c r="K38" s="640"/>
      <c r="L38" s="640"/>
      <c r="M38" s="640"/>
      <c r="N38" s="640"/>
      <c r="O38" s="640"/>
      <c r="P38" s="640"/>
      <c r="Q38" s="641"/>
      <c r="R38" s="642">
        <v>3791738</v>
      </c>
      <c r="S38" s="643"/>
      <c r="T38" s="643"/>
      <c r="U38" s="643"/>
      <c r="V38" s="643"/>
      <c r="W38" s="643"/>
      <c r="X38" s="643"/>
      <c r="Y38" s="644"/>
      <c r="Z38" s="675">
        <v>3</v>
      </c>
      <c r="AA38" s="675"/>
      <c r="AB38" s="675"/>
      <c r="AC38" s="675"/>
      <c r="AD38" s="676">
        <v>88608</v>
      </c>
      <c r="AE38" s="676"/>
      <c r="AF38" s="676"/>
      <c r="AG38" s="676"/>
      <c r="AH38" s="676"/>
      <c r="AI38" s="676"/>
      <c r="AJ38" s="676"/>
      <c r="AK38" s="676"/>
      <c r="AL38" s="645">
        <v>0.2</v>
      </c>
      <c r="AM38" s="646"/>
      <c r="AN38" s="646"/>
      <c r="AO38" s="677"/>
      <c r="AQ38" s="685" t="s">
        <v>332</v>
      </c>
      <c r="AR38" s="686"/>
      <c r="AS38" s="686"/>
      <c r="AT38" s="686"/>
      <c r="AU38" s="686"/>
      <c r="AV38" s="686"/>
      <c r="AW38" s="686"/>
      <c r="AX38" s="686"/>
      <c r="AY38" s="687"/>
      <c r="AZ38" s="642">
        <v>259485</v>
      </c>
      <c r="BA38" s="643"/>
      <c r="BB38" s="643"/>
      <c r="BC38" s="643"/>
      <c r="BD38" s="661"/>
      <c r="BE38" s="661"/>
      <c r="BF38" s="688"/>
      <c r="BG38" s="681" t="s">
        <v>333</v>
      </c>
      <c r="BH38" s="682"/>
      <c r="BI38" s="682"/>
      <c r="BJ38" s="682"/>
      <c r="BK38" s="682"/>
      <c r="BL38" s="682"/>
      <c r="BM38" s="682"/>
      <c r="BN38" s="682"/>
      <c r="BO38" s="682"/>
      <c r="BP38" s="682"/>
      <c r="BQ38" s="682"/>
      <c r="BR38" s="682"/>
      <c r="BS38" s="682"/>
      <c r="BT38" s="682"/>
      <c r="BU38" s="683"/>
      <c r="BV38" s="642">
        <v>23697</v>
      </c>
      <c r="BW38" s="643"/>
      <c r="BX38" s="643"/>
      <c r="BY38" s="643"/>
      <c r="BZ38" s="643"/>
      <c r="CA38" s="643"/>
      <c r="CB38" s="689"/>
      <c r="CD38" s="681" t="s">
        <v>334</v>
      </c>
      <c r="CE38" s="682"/>
      <c r="CF38" s="682"/>
      <c r="CG38" s="682"/>
      <c r="CH38" s="682"/>
      <c r="CI38" s="682"/>
      <c r="CJ38" s="682"/>
      <c r="CK38" s="682"/>
      <c r="CL38" s="682"/>
      <c r="CM38" s="682"/>
      <c r="CN38" s="682"/>
      <c r="CO38" s="682"/>
      <c r="CP38" s="682"/>
      <c r="CQ38" s="683"/>
      <c r="CR38" s="642">
        <v>7370954</v>
      </c>
      <c r="CS38" s="643"/>
      <c r="CT38" s="643"/>
      <c r="CU38" s="643"/>
      <c r="CV38" s="643"/>
      <c r="CW38" s="643"/>
      <c r="CX38" s="643"/>
      <c r="CY38" s="644"/>
      <c r="CZ38" s="645">
        <v>6</v>
      </c>
      <c r="DA38" s="663"/>
      <c r="DB38" s="663"/>
      <c r="DC38" s="664"/>
      <c r="DD38" s="648">
        <v>5682948</v>
      </c>
      <c r="DE38" s="643"/>
      <c r="DF38" s="643"/>
      <c r="DG38" s="643"/>
      <c r="DH38" s="643"/>
      <c r="DI38" s="643"/>
      <c r="DJ38" s="643"/>
      <c r="DK38" s="644"/>
      <c r="DL38" s="648">
        <v>5391315</v>
      </c>
      <c r="DM38" s="643"/>
      <c r="DN38" s="643"/>
      <c r="DO38" s="643"/>
      <c r="DP38" s="643"/>
      <c r="DQ38" s="643"/>
      <c r="DR38" s="643"/>
      <c r="DS38" s="643"/>
      <c r="DT38" s="643"/>
      <c r="DU38" s="643"/>
      <c r="DV38" s="644"/>
      <c r="DW38" s="645">
        <v>13</v>
      </c>
      <c r="DX38" s="663"/>
      <c r="DY38" s="663"/>
      <c r="DZ38" s="663"/>
      <c r="EA38" s="663"/>
      <c r="EB38" s="663"/>
      <c r="EC38" s="684"/>
    </row>
    <row r="39" spans="2:133" ht="11.25" customHeight="1">
      <c r="B39" s="639" t="s">
        <v>335</v>
      </c>
      <c r="C39" s="640"/>
      <c r="D39" s="640"/>
      <c r="E39" s="640"/>
      <c r="F39" s="640"/>
      <c r="G39" s="640"/>
      <c r="H39" s="640"/>
      <c r="I39" s="640"/>
      <c r="J39" s="640"/>
      <c r="K39" s="640"/>
      <c r="L39" s="640"/>
      <c r="M39" s="640"/>
      <c r="N39" s="640"/>
      <c r="O39" s="640"/>
      <c r="P39" s="640"/>
      <c r="Q39" s="641"/>
      <c r="R39" s="642">
        <v>6294603</v>
      </c>
      <c r="S39" s="643"/>
      <c r="T39" s="643"/>
      <c r="U39" s="643"/>
      <c r="V39" s="643"/>
      <c r="W39" s="643"/>
      <c r="X39" s="643"/>
      <c r="Y39" s="644"/>
      <c r="Z39" s="675">
        <v>5</v>
      </c>
      <c r="AA39" s="675"/>
      <c r="AB39" s="675"/>
      <c r="AC39" s="675"/>
      <c r="AD39" s="676" t="s">
        <v>129</v>
      </c>
      <c r="AE39" s="676"/>
      <c r="AF39" s="676"/>
      <c r="AG39" s="676"/>
      <c r="AH39" s="676"/>
      <c r="AI39" s="676"/>
      <c r="AJ39" s="676"/>
      <c r="AK39" s="676"/>
      <c r="AL39" s="645" t="s">
        <v>129</v>
      </c>
      <c r="AM39" s="646"/>
      <c r="AN39" s="646"/>
      <c r="AO39" s="677"/>
      <c r="AQ39" s="685" t="s">
        <v>336</v>
      </c>
      <c r="AR39" s="686"/>
      <c r="AS39" s="686"/>
      <c r="AT39" s="686"/>
      <c r="AU39" s="686"/>
      <c r="AV39" s="686"/>
      <c r="AW39" s="686"/>
      <c r="AX39" s="686"/>
      <c r="AY39" s="687"/>
      <c r="AZ39" s="642">
        <v>56511</v>
      </c>
      <c r="BA39" s="643"/>
      <c r="BB39" s="643"/>
      <c r="BC39" s="643"/>
      <c r="BD39" s="661"/>
      <c r="BE39" s="661"/>
      <c r="BF39" s="688"/>
      <c r="BG39" s="681" t="s">
        <v>337</v>
      </c>
      <c r="BH39" s="682"/>
      <c r="BI39" s="682"/>
      <c r="BJ39" s="682"/>
      <c r="BK39" s="682"/>
      <c r="BL39" s="682"/>
      <c r="BM39" s="682"/>
      <c r="BN39" s="682"/>
      <c r="BO39" s="682"/>
      <c r="BP39" s="682"/>
      <c r="BQ39" s="682"/>
      <c r="BR39" s="682"/>
      <c r="BS39" s="682"/>
      <c r="BT39" s="682"/>
      <c r="BU39" s="683"/>
      <c r="BV39" s="642">
        <v>36852</v>
      </c>
      <c r="BW39" s="643"/>
      <c r="BX39" s="643"/>
      <c r="BY39" s="643"/>
      <c r="BZ39" s="643"/>
      <c r="CA39" s="643"/>
      <c r="CB39" s="689"/>
      <c r="CD39" s="681" t="s">
        <v>338</v>
      </c>
      <c r="CE39" s="682"/>
      <c r="CF39" s="682"/>
      <c r="CG39" s="682"/>
      <c r="CH39" s="682"/>
      <c r="CI39" s="682"/>
      <c r="CJ39" s="682"/>
      <c r="CK39" s="682"/>
      <c r="CL39" s="682"/>
      <c r="CM39" s="682"/>
      <c r="CN39" s="682"/>
      <c r="CO39" s="682"/>
      <c r="CP39" s="682"/>
      <c r="CQ39" s="683"/>
      <c r="CR39" s="642">
        <v>16858106</v>
      </c>
      <c r="CS39" s="661"/>
      <c r="CT39" s="661"/>
      <c r="CU39" s="661"/>
      <c r="CV39" s="661"/>
      <c r="CW39" s="661"/>
      <c r="CX39" s="661"/>
      <c r="CY39" s="662"/>
      <c r="CZ39" s="645">
        <v>13.6</v>
      </c>
      <c r="DA39" s="663"/>
      <c r="DB39" s="663"/>
      <c r="DC39" s="664"/>
      <c r="DD39" s="648">
        <v>3328362</v>
      </c>
      <c r="DE39" s="661"/>
      <c r="DF39" s="661"/>
      <c r="DG39" s="661"/>
      <c r="DH39" s="661"/>
      <c r="DI39" s="661"/>
      <c r="DJ39" s="661"/>
      <c r="DK39" s="662"/>
      <c r="DL39" s="648" t="s">
        <v>129</v>
      </c>
      <c r="DM39" s="661"/>
      <c r="DN39" s="661"/>
      <c r="DO39" s="661"/>
      <c r="DP39" s="661"/>
      <c r="DQ39" s="661"/>
      <c r="DR39" s="661"/>
      <c r="DS39" s="661"/>
      <c r="DT39" s="661"/>
      <c r="DU39" s="661"/>
      <c r="DV39" s="662"/>
      <c r="DW39" s="645" t="s">
        <v>129</v>
      </c>
      <c r="DX39" s="663"/>
      <c r="DY39" s="663"/>
      <c r="DZ39" s="663"/>
      <c r="EA39" s="663"/>
      <c r="EB39" s="663"/>
      <c r="EC39" s="684"/>
    </row>
    <row r="40" spans="2:133" ht="11.25" customHeight="1">
      <c r="B40" s="639" t="s">
        <v>339</v>
      </c>
      <c r="C40" s="640"/>
      <c r="D40" s="640"/>
      <c r="E40" s="640"/>
      <c r="F40" s="640"/>
      <c r="G40" s="640"/>
      <c r="H40" s="640"/>
      <c r="I40" s="640"/>
      <c r="J40" s="640"/>
      <c r="K40" s="640"/>
      <c r="L40" s="640"/>
      <c r="M40" s="640"/>
      <c r="N40" s="640"/>
      <c r="O40" s="640"/>
      <c r="P40" s="640"/>
      <c r="Q40" s="641"/>
      <c r="R40" s="642" t="s">
        <v>129</v>
      </c>
      <c r="S40" s="643"/>
      <c r="T40" s="643"/>
      <c r="U40" s="643"/>
      <c r="V40" s="643"/>
      <c r="W40" s="643"/>
      <c r="X40" s="643"/>
      <c r="Y40" s="644"/>
      <c r="Z40" s="675" t="s">
        <v>129</v>
      </c>
      <c r="AA40" s="675"/>
      <c r="AB40" s="675"/>
      <c r="AC40" s="675"/>
      <c r="AD40" s="676" t="s">
        <v>129</v>
      </c>
      <c r="AE40" s="676"/>
      <c r="AF40" s="676"/>
      <c r="AG40" s="676"/>
      <c r="AH40" s="676"/>
      <c r="AI40" s="676"/>
      <c r="AJ40" s="676"/>
      <c r="AK40" s="676"/>
      <c r="AL40" s="645" t="s">
        <v>129</v>
      </c>
      <c r="AM40" s="646"/>
      <c r="AN40" s="646"/>
      <c r="AO40" s="677"/>
      <c r="AQ40" s="685" t="s">
        <v>340</v>
      </c>
      <c r="AR40" s="686"/>
      <c r="AS40" s="686"/>
      <c r="AT40" s="686"/>
      <c r="AU40" s="686"/>
      <c r="AV40" s="686"/>
      <c r="AW40" s="686"/>
      <c r="AX40" s="686"/>
      <c r="AY40" s="687"/>
      <c r="AZ40" s="642">
        <v>17915</v>
      </c>
      <c r="BA40" s="643"/>
      <c r="BB40" s="643"/>
      <c r="BC40" s="643"/>
      <c r="BD40" s="661"/>
      <c r="BE40" s="661"/>
      <c r="BF40" s="688"/>
      <c r="BG40" s="690" t="s">
        <v>341</v>
      </c>
      <c r="BH40" s="691"/>
      <c r="BI40" s="691"/>
      <c r="BJ40" s="691"/>
      <c r="BK40" s="691"/>
      <c r="BL40" s="236"/>
      <c r="BM40" s="682" t="s">
        <v>342</v>
      </c>
      <c r="BN40" s="682"/>
      <c r="BO40" s="682"/>
      <c r="BP40" s="682"/>
      <c r="BQ40" s="682"/>
      <c r="BR40" s="682"/>
      <c r="BS40" s="682"/>
      <c r="BT40" s="682"/>
      <c r="BU40" s="683"/>
      <c r="BV40" s="642">
        <v>102</v>
      </c>
      <c r="BW40" s="643"/>
      <c r="BX40" s="643"/>
      <c r="BY40" s="643"/>
      <c r="BZ40" s="643"/>
      <c r="CA40" s="643"/>
      <c r="CB40" s="689"/>
      <c r="CD40" s="681" t="s">
        <v>343</v>
      </c>
      <c r="CE40" s="682"/>
      <c r="CF40" s="682"/>
      <c r="CG40" s="682"/>
      <c r="CH40" s="682"/>
      <c r="CI40" s="682"/>
      <c r="CJ40" s="682"/>
      <c r="CK40" s="682"/>
      <c r="CL40" s="682"/>
      <c r="CM40" s="682"/>
      <c r="CN40" s="682"/>
      <c r="CO40" s="682"/>
      <c r="CP40" s="682"/>
      <c r="CQ40" s="683"/>
      <c r="CR40" s="642">
        <v>2086770</v>
      </c>
      <c r="CS40" s="643"/>
      <c r="CT40" s="643"/>
      <c r="CU40" s="643"/>
      <c r="CV40" s="643"/>
      <c r="CW40" s="643"/>
      <c r="CX40" s="643"/>
      <c r="CY40" s="644"/>
      <c r="CZ40" s="645">
        <v>1.7</v>
      </c>
      <c r="DA40" s="663"/>
      <c r="DB40" s="663"/>
      <c r="DC40" s="664"/>
      <c r="DD40" s="648">
        <v>309556</v>
      </c>
      <c r="DE40" s="643"/>
      <c r="DF40" s="643"/>
      <c r="DG40" s="643"/>
      <c r="DH40" s="643"/>
      <c r="DI40" s="643"/>
      <c r="DJ40" s="643"/>
      <c r="DK40" s="644"/>
      <c r="DL40" s="648">
        <v>163646</v>
      </c>
      <c r="DM40" s="643"/>
      <c r="DN40" s="643"/>
      <c r="DO40" s="643"/>
      <c r="DP40" s="643"/>
      <c r="DQ40" s="643"/>
      <c r="DR40" s="643"/>
      <c r="DS40" s="643"/>
      <c r="DT40" s="643"/>
      <c r="DU40" s="643"/>
      <c r="DV40" s="644"/>
      <c r="DW40" s="645">
        <v>0.4</v>
      </c>
      <c r="DX40" s="663"/>
      <c r="DY40" s="663"/>
      <c r="DZ40" s="663"/>
      <c r="EA40" s="663"/>
      <c r="EB40" s="663"/>
      <c r="EC40" s="684"/>
    </row>
    <row r="41" spans="2:133" ht="11.25" customHeight="1">
      <c r="B41" s="639" t="s">
        <v>344</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129</v>
      </c>
      <c r="AA41" s="675"/>
      <c r="AB41" s="675"/>
      <c r="AC41" s="675"/>
      <c r="AD41" s="676" t="s">
        <v>129</v>
      </c>
      <c r="AE41" s="676"/>
      <c r="AF41" s="676"/>
      <c r="AG41" s="676"/>
      <c r="AH41" s="676"/>
      <c r="AI41" s="676"/>
      <c r="AJ41" s="676"/>
      <c r="AK41" s="676"/>
      <c r="AL41" s="645" t="s">
        <v>129</v>
      </c>
      <c r="AM41" s="646"/>
      <c r="AN41" s="646"/>
      <c r="AO41" s="677"/>
      <c r="AQ41" s="685" t="s">
        <v>345</v>
      </c>
      <c r="AR41" s="686"/>
      <c r="AS41" s="686"/>
      <c r="AT41" s="686"/>
      <c r="AU41" s="686"/>
      <c r="AV41" s="686"/>
      <c r="AW41" s="686"/>
      <c r="AX41" s="686"/>
      <c r="AY41" s="687"/>
      <c r="AZ41" s="642">
        <v>1672885</v>
      </c>
      <c r="BA41" s="643"/>
      <c r="BB41" s="643"/>
      <c r="BC41" s="643"/>
      <c r="BD41" s="661"/>
      <c r="BE41" s="661"/>
      <c r="BF41" s="688"/>
      <c r="BG41" s="690"/>
      <c r="BH41" s="691"/>
      <c r="BI41" s="691"/>
      <c r="BJ41" s="691"/>
      <c r="BK41" s="691"/>
      <c r="BL41" s="236"/>
      <c r="BM41" s="682" t="s">
        <v>346</v>
      </c>
      <c r="BN41" s="682"/>
      <c r="BO41" s="682"/>
      <c r="BP41" s="682"/>
      <c r="BQ41" s="682"/>
      <c r="BR41" s="682"/>
      <c r="BS41" s="682"/>
      <c r="BT41" s="682"/>
      <c r="BU41" s="683"/>
      <c r="BV41" s="642" t="s">
        <v>129</v>
      </c>
      <c r="BW41" s="643"/>
      <c r="BX41" s="643"/>
      <c r="BY41" s="643"/>
      <c r="BZ41" s="643"/>
      <c r="CA41" s="643"/>
      <c r="CB41" s="689"/>
      <c r="CD41" s="681" t="s">
        <v>347</v>
      </c>
      <c r="CE41" s="682"/>
      <c r="CF41" s="682"/>
      <c r="CG41" s="682"/>
      <c r="CH41" s="682"/>
      <c r="CI41" s="682"/>
      <c r="CJ41" s="682"/>
      <c r="CK41" s="682"/>
      <c r="CL41" s="682"/>
      <c r="CM41" s="682"/>
      <c r="CN41" s="682"/>
      <c r="CO41" s="682"/>
      <c r="CP41" s="682"/>
      <c r="CQ41" s="683"/>
      <c r="CR41" s="642" t="s">
        <v>129</v>
      </c>
      <c r="CS41" s="661"/>
      <c r="CT41" s="661"/>
      <c r="CU41" s="661"/>
      <c r="CV41" s="661"/>
      <c r="CW41" s="661"/>
      <c r="CX41" s="661"/>
      <c r="CY41" s="662"/>
      <c r="CZ41" s="645" t="s">
        <v>129</v>
      </c>
      <c r="DA41" s="663"/>
      <c r="DB41" s="663"/>
      <c r="DC41" s="664"/>
      <c r="DD41" s="648" t="s">
        <v>129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348</v>
      </c>
      <c r="C42" s="640"/>
      <c r="D42" s="640"/>
      <c r="E42" s="640"/>
      <c r="F42" s="640"/>
      <c r="G42" s="640"/>
      <c r="H42" s="640"/>
      <c r="I42" s="640"/>
      <c r="J42" s="640"/>
      <c r="K42" s="640"/>
      <c r="L42" s="640"/>
      <c r="M42" s="640"/>
      <c r="N42" s="640"/>
      <c r="O42" s="640"/>
      <c r="P42" s="640"/>
      <c r="Q42" s="641"/>
      <c r="R42" s="642">
        <v>1707913</v>
      </c>
      <c r="S42" s="643"/>
      <c r="T42" s="643"/>
      <c r="U42" s="643"/>
      <c r="V42" s="643"/>
      <c r="W42" s="643"/>
      <c r="X42" s="643"/>
      <c r="Y42" s="644"/>
      <c r="Z42" s="675">
        <v>1.3</v>
      </c>
      <c r="AA42" s="675"/>
      <c r="AB42" s="675"/>
      <c r="AC42" s="675"/>
      <c r="AD42" s="676" t="s">
        <v>129</v>
      </c>
      <c r="AE42" s="676"/>
      <c r="AF42" s="676"/>
      <c r="AG42" s="676"/>
      <c r="AH42" s="676"/>
      <c r="AI42" s="676"/>
      <c r="AJ42" s="676"/>
      <c r="AK42" s="676"/>
      <c r="AL42" s="645" t="s">
        <v>129</v>
      </c>
      <c r="AM42" s="646"/>
      <c r="AN42" s="646"/>
      <c r="AO42" s="677"/>
      <c r="AQ42" s="678" t="s">
        <v>349</v>
      </c>
      <c r="AR42" s="679"/>
      <c r="AS42" s="679"/>
      <c r="AT42" s="679"/>
      <c r="AU42" s="679"/>
      <c r="AV42" s="679"/>
      <c r="AW42" s="679"/>
      <c r="AX42" s="679"/>
      <c r="AY42" s="680"/>
      <c r="AZ42" s="626">
        <v>5680153</v>
      </c>
      <c r="BA42" s="665"/>
      <c r="BB42" s="665"/>
      <c r="BC42" s="665"/>
      <c r="BD42" s="627"/>
      <c r="BE42" s="627"/>
      <c r="BF42" s="671"/>
      <c r="BG42" s="692"/>
      <c r="BH42" s="693"/>
      <c r="BI42" s="693"/>
      <c r="BJ42" s="693"/>
      <c r="BK42" s="693"/>
      <c r="BL42" s="237"/>
      <c r="BM42" s="672" t="s">
        <v>350</v>
      </c>
      <c r="BN42" s="672"/>
      <c r="BO42" s="672"/>
      <c r="BP42" s="672"/>
      <c r="BQ42" s="672"/>
      <c r="BR42" s="672"/>
      <c r="BS42" s="672"/>
      <c r="BT42" s="672"/>
      <c r="BU42" s="673"/>
      <c r="BV42" s="626">
        <v>357</v>
      </c>
      <c r="BW42" s="665"/>
      <c r="BX42" s="665"/>
      <c r="BY42" s="665"/>
      <c r="BZ42" s="665"/>
      <c r="CA42" s="665"/>
      <c r="CB42" s="674"/>
      <c r="CD42" s="639" t="s">
        <v>351</v>
      </c>
      <c r="CE42" s="640"/>
      <c r="CF42" s="640"/>
      <c r="CG42" s="640"/>
      <c r="CH42" s="640"/>
      <c r="CI42" s="640"/>
      <c r="CJ42" s="640"/>
      <c r="CK42" s="640"/>
      <c r="CL42" s="640"/>
      <c r="CM42" s="640"/>
      <c r="CN42" s="640"/>
      <c r="CO42" s="640"/>
      <c r="CP42" s="640"/>
      <c r="CQ42" s="641"/>
      <c r="CR42" s="642">
        <v>12751969</v>
      </c>
      <c r="CS42" s="643"/>
      <c r="CT42" s="643"/>
      <c r="CU42" s="643"/>
      <c r="CV42" s="643"/>
      <c r="CW42" s="643"/>
      <c r="CX42" s="643"/>
      <c r="CY42" s="644"/>
      <c r="CZ42" s="645">
        <v>10.3</v>
      </c>
      <c r="DA42" s="646"/>
      <c r="DB42" s="646"/>
      <c r="DC42" s="647"/>
      <c r="DD42" s="648">
        <v>2519262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352</v>
      </c>
      <c r="C43" s="624"/>
      <c r="D43" s="624"/>
      <c r="E43" s="624"/>
      <c r="F43" s="624"/>
      <c r="G43" s="624"/>
      <c r="H43" s="624"/>
      <c r="I43" s="624"/>
      <c r="J43" s="624"/>
      <c r="K43" s="624"/>
      <c r="L43" s="624"/>
      <c r="M43" s="624"/>
      <c r="N43" s="624"/>
      <c r="O43" s="624"/>
      <c r="P43" s="624"/>
      <c r="Q43" s="625"/>
      <c r="R43" s="626">
        <v>127012522</v>
      </c>
      <c r="S43" s="665"/>
      <c r="T43" s="665"/>
      <c r="U43" s="665"/>
      <c r="V43" s="665"/>
      <c r="W43" s="665"/>
      <c r="X43" s="665"/>
      <c r="Y43" s="666"/>
      <c r="Z43" s="667">
        <v>100</v>
      </c>
      <c r="AA43" s="667"/>
      <c r="AB43" s="667"/>
      <c r="AC43" s="667"/>
      <c r="AD43" s="668">
        <v>39779914</v>
      </c>
      <c r="AE43" s="668"/>
      <c r="AF43" s="668"/>
      <c r="AG43" s="668"/>
      <c r="AH43" s="668"/>
      <c r="AI43" s="668"/>
      <c r="AJ43" s="668"/>
      <c r="AK43" s="668"/>
      <c r="AL43" s="629">
        <v>100</v>
      </c>
      <c r="AM43" s="669"/>
      <c r="AN43" s="669"/>
      <c r="AO43" s="670"/>
      <c r="BV43" s="238"/>
      <c r="BW43" s="238"/>
      <c r="BX43" s="238"/>
      <c r="BY43" s="238"/>
      <c r="BZ43" s="238"/>
      <c r="CA43" s="238"/>
      <c r="CB43" s="238"/>
      <c r="CD43" s="639" t="s">
        <v>353</v>
      </c>
      <c r="CE43" s="640"/>
      <c r="CF43" s="640"/>
      <c r="CG43" s="640"/>
      <c r="CH43" s="640"/>
      <c r="CI43" s="640"/>
      <c r="CJ43" s="640"/>
      <c r="CK43" s="640"/>
      <c r="CL43" s="640"/>
      <c r="CM43" s="640"/>
      <c r="CN43" s="640"/>
      <c r="CO43" s="640"/>
      <c r="CP43" s="640"/>
      <c r="CQ43" s="641"/>
      <c r="CR43" s="642">
        <v>151726</v>
      </c>
      <c r="CS43" s="661"/>
      <c r="CT43" s="661"/>
      <c r="CU43" s="661"/>
      <c r="CV43" s="661"/>
      <c r="CW43" s="661"/>
      <c r="CX43" s="661"/>
      <c r="CY43" s="662"/>
      <c r="CZ43" s="645">
        <v>0.1</v>
      </c>
      <c r="DA43" s="663"/>
      <c r="DB43" s="663"/>
      <c r="DC43" s="664"/>
      <c r="DD43" s="648">
        <v>134895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354</v>
      </c>
      <c r="CG44" s="640"/>
      <c r="CH44" s="640"/>
      <c r="CI44" s="640"/>
      <c r="CJ44" s="640"/>
      <c r="CK44" s="640"/>
      <c r="CL44" s="640"/>
      <c r="CM44" s="640"/>
      <c r="CN44" s="640"/>
      <c r="CO44" s="640"/>
      <c r="CP44" s="640"/>
      <c r="CQ44" s="641"/>
      <c r="CR44" s="642">
        <v>12206037</v>
      </c>
      <c r="CS44" s="643"/>
      <c r="CT44" s="643"/>
      <c r="CU44" s="643"/>
      <c r="CV44" s="643"/>
      <c r="CW44" s="643"/>
      <c r="CX44" s="643"/>
      <c r="CY44" s="644"/>
      <c r="CZ44" s="645">
        <v>9.9</v>
      </c>
      <c r="DA44" s="646"/>
      <c r="DB44" s="646"/>
      <c r="DC44" s="647"/>
      <c r="DD44" s="648">
        <v>2312260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356</v>
      </c>
      <c r="CG45" s="640"/>
      <c r="CH45" s="640"/>
      <c r="CI45" s="640"/>
      <c r="CJ45" s="640"/>
      <c r="CK45" s="640"/>
      <c r="CL45" s="640"/>
      <c r="CM45" s="640"/>
      <c r="CN45" s="640"/>
      <c r="CO45" s="640"/>
      <c r="CP45" s="640"/>
      <c r="CQ45" s="641"/>
      <c r="CR45" s="642">
        <v>7207000</v>
      </c>
      <c r="CS45" s="661"/>
      <c r="CT45" s="661"/>
      <c r="CU45" s="661"/>
      <c r="CV45" s="661"/>
      <c r="CW45" s="661"/>
      <c r="CX45" s="661"/>
      <c r="CY45" s="662"/>
      <c r="CZ45" s="645">
        <v>5.8</v>
      </c>
      <c r="DA45" s="663"/>
      <c r="DB45" s="663"/>
      <c r="DC45" s="664"/>
      <c r="DD45" s="648">
        <v>420202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358</v>
      </c>
      <c r="CG46" s="640"/>
      <c r="CH46" s="640"/>
      <c r="CI46" s="640"/>
      <c r="CJ46" s="640"/>
      <c r="CK46" s="640"/>
      <c r="CL46" s="640"/>
      <c r="CM46" s="640"/>
      <c r="CN46" s="640"/>
      <c r="CO46" s="640"/>
      <c r="CP46" s="640"/>
      <c r="CQ46" s="641"/>
      <c r="CR46" s="642">
        <v>4852858</v>
      </c>
      <c r="CS46" s="643"/>
      <c r="CT46" s="643"/>
      <c r="CU46" s="643"/>
      <c r="CV46" s="643"/>
      <c r="CW46" s="643"/>
      <c r="CX46" s="643"/>
      <c r="CY46" s="644"/>
      <c r="CZ46" s="645">
        <v>3.9</v>
      </c>
      <c r="DA46" s="646"/>
      <c r="DB46" s="646"/>
      <c r="DC46" s="647"/>
      <c r="DD46" s="648">
        <v>1819979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360</v>
      </c>
      <c r="CG47" s="640"/>
      <c r="CH47" s="640"/>
      <c r="CI47" s="640"/>
      <c r="CJ47" s="640"/>
      <c r="CK47" s="640"/>
      <c r="CL47" s="640"/>
      <c r="CM47" s="640"/>
      <c r="CN47" s="640"/>
      <c r="CO47" s="640"/>
      <c r="CP47" s="640"/>
      <c r="CQ47" s="641"/>
      <c r="CR47" s="642">
        <v>545932</v>
      </c>
      <c r="CS47" s="661"/>
      <c r="CT47" s="661"/>
      <c r="CU47" s="661"/>
      <c r="CV47" s="661"/>
      <c r="CW47" s="661"/>
      <c r="CX47" s="661"/>
      <c r="CY47" s="662"/>
      <c r="CZ47" s="645">
        <v>0.4</v>
      </c>
      <c r="DA47" s="663"/>
      <c r="DB47" s="663"/>
      <c r="DC47" s="664"/>
      <c r="DD47" s="648">
        <v>207002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362</v>
      </c>
      <c r="CS48" s="643"/>
      <c r="CT48" s="643"/>
      <c r="CU48" s="643"/>
      <c r="CV48" s="643"/>
      <c r="CW48" s="643"/>
      <c r="CX48" s="643"/>
      <c r="CY48" s="644"/>
      <c r="CZ48" s="645" t="s">
        <v>362</v>
      </c>
      <c r="DA48" s="646"/>
      <c r="DB48" s="646"/>
      <c r="DC48" s="647"/>
      <c r="DD48" s="648" t="s">
        <v>129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123637033</v>
      </c>
      <c r="CS49" s="627"/>
      <c r="CT49" s="627"/>
      <c r="CU49" s="627"/>
      <c r="CV49" s="627"/>
      <c r="CW49" s="627"/>
      <c r="CX49" s="627"/>
      <c r="CY49" s="628"/>
      <c r="CZ49" s="629">
        <v>100</v>
      </c>
      <c r="DA49" s="630"/>
      <c r="DB49" s="630"/>
      <c r="DC49" s="631"/>
      <c r="DD49" s="632">
        <v>57041630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2ZamVCznIfM/p+DA9jYbJ7fdTx8xvpYydF1OBfZRBpkWf3mUREcZcmmELMwHOs+V79lp3UpiP4jfdg6Z9QKVXg==" saltValue="3SDJsxLUxfIpX/PYLE5/C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BS13" sqref="BS13:CG13"/>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386</v>
      </c>
      <c r="C7" s="1108"/>
      <c r="D7" s="1108"/>
      <c r="E7" s="1108"/>
      <c r="F7" s="1108"/>
      <c r="G7" s="1108"/>
      <c r="H7" s="1108"/>
      <c r="I7" s="1108"/>
      <c r="J7" s="1108"/>
      <c r="K7" s="1108"/>
      <c r="L7" s="1108"/>
      <c r="M7" s="1108"/>
      <c r="N7" s="1108"/>
      <c r="O7" s="1108"/>
      <c r="P7" s="1109"/>
      <c r="Q7" s="1161">
        <v>127736</v>
      </c>
      <c r="R7" s="1162"/>
      <c r="S7" s="1162"/>
      <c r="T7" s="1162"/>
      <c r="U7" s="1162"/>
      <c r="V7" s="1162">
        <v>124360</v>
      </c>
      <c r="W7" s="1162"/>
      <c r="X7" s="1162"/>
      <c r="Y7" s="1162"/>
      <c r="Z7" s="1162"/>
      <c r="AA7" s="1162">
        <v>3375</v>
      </c>
      <c r="AB7" s="1162"/>
      <c r="AC7" s="1162"/>
      <c r="AD7" s="1162"/>
      <c r="AE7" s="1163"/>
      <c r="AF7" s="1164">
        <v>1468</v>
      </c>
      <c r="AG7" s="1165"/>
      <c r="AH7" s="1165"/>
      <c r="AI7" s="1165"/>
      <c r="AJ7" s="1166"/>
      <c r="AK7" s="1148"/>
      <c r="AL7" s="1149"/>
      <c r="AM7" s="1149"/>
      <c r="AN7" s="1149"/>
      <c r="AO7" s="1149"/>
      <c r="AP7" s="1149">
        <v>70417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597</v>
      </c>
      <c r="BT7" s="1153"/>
      <c r="BU7" s="1153"/>
      <c r="BV7" s="1153"/>
      <c r="BW7" s="1153"/>
      <c r="BX7" s="1153"/>
      <c r="BY7" s="1153"/>
      <c r="BZ7" s="1153"/>
      <c r="CA7" s="1153"/>
      <c r="CB7" s="1153"/>
      <c r="CC7" s="1153"/>
      <c r="CD7" s="1153"/>
      <c r="CE7" s="1153"/>
      <c r="CF7" s="1153"/>
      <c r="CG7" s="1154"/>
      <c r="CH7" s="1145">
        <v>22</v>
      </c>
      <c r="CI7" s="1146"/>
      <c r="CJ7" s="1146"/>
      <c r="CK7" s="1146"/>
      <c r="CL7" s="1147"/>
      <c r="CM7" s="1145">
        <v>356</v>
      </c>
      <c r="CN7" s="1146"/>
      <c r="CO7" s="1146"/>
      <c r="CP7" s="1146"/>
      <c r="CQ7" s="1147"/>
      <c r="CR7" s="1145">
        <v>18</v>
      </c>
      <c r="CS7" s="1146"/>
      <c r="CT7" s="1146"/>
      <c r="CU7" s="1146"/>
      <c r="CV7" s="1147"/>
      <c r="CW7" s="1145" t="s">
        <v>605</v>
      </c>
      <c r="CX7" s="1146"/>
      <c r="CY7" s="1146"/>
      <c r="CZ7" s="1146"/>
      <c r="DA7" s="1147"/>
      <c r="DB7" s="1145">
        <v>26</v>
      </c>
      <c r="DC7" s="1146"/>
      <c r="DD7" s="1146"/>
      <c r="DE7" s="1146"/>
      <c r="DF7" s="1147"/>
      <c r="DG7" s="1145" t="s">
        <v>606</v>
      </c>
      <c r="DH7" s="1146"/>
      <c r="DI7" s="1146"/>
      <c r="DJ7" s="1146"/>
      <c r="DK7" s="1147"/>
      <c r="DL7" s="1145" t="s">
        <v>605</v>
      </c>
      <c r="DM7" s="1146"/>
      <c r="DN7" s="1146"/>
      <c r="DO7" s="1146"/>
      <c r="DP7" s="1147"/>
      <c r="DQ7" s="1145" t="s">
        <v>605</v>
      </c>
      <c r="DR7" s="1146"/>
      <c r="DS7" s="1146"/>
      <c r="DT7" s="1146"/>
      <c r="DU7" s="1147"/>
      <c r="DV7" s="1172"/>
      <c r="DW7" s="1173"/>
      <c r="DX7" s="1173"/>
      <c r="DY7" s="1173"/>
      <c r="DZ7" s="1174"/>
      <c r="EA7" s="256"/>
    </row>
    <row r="8" spans="1:131" s="257" customFormat="1" ht="26.25" customHeight="1">
      <c r="A8" s="263">
        <v>2</v>
      </c>
      <c r="B8" s="1094" t="s">
        <v>387</v>
      </c>
      <c r="C8" s="1095"/>
      <c r="D8" s="1095"/>
      <c r="E8" s="1095"/>
      <c r="F8" s="1095"/>
      <c r="G8" s="1095"/>
      <c r="H8" s="1095"/>
      <c r="I8" s="1095"/>
      <c r="J8" s="1095"/>
      <c r="K8" s="1095"/>
      <c r="L8" s="1095"/>
      <c r="M8" s="1095"/>
      <c r="N8" s="1095"/>
      <c r="O8" s="1095"/>
      <c r="P8" s="1096"/>
      <c r="Q8" s="1100">
        <v>32</v>
      </c>
      <c r="R8" s="1101"/>
      <c r="S8" s="1101"/>
      <c r="T8" s="1101"/>
      <c r="U8" s="1101"/>
      <c r="V8" s="1101">
        <v>32</v>
      </c>
      <c r="W8" s="1101"/>
      <c r="X8" s="1101"/>
      <c r="Y8" s="1101"/>
      <c r="Z8" s="1101"/>
      <c r="AA8" s="1101" t="s">
        <v>607</v>
      </c>
      <c r="AB8" s="1101"/>
      <c r="AC8" s="1101"/>
      <c r="AD8" s="1101"/>
      <c r="AE8" s="1102"/>
      <c r="AF8" s="1076" t="s">
        <v>388</v>
      </c>
      <c r="AG8" s="1077"/>
      <c r="AH8" s="1077"/>
      <c r="AI8" s="1077"/>
      <c r="AJ8" s="1078"/>
      <c r="AK8" s="1143">
        <v>10</v>
      </c>
      <c r="AL8" s="1144"/>
      <c r="AM8" s="1144"/>
      <c r="AN8" s="1144"/>
      <c r="AO8" s="1144"/>
      <c r="AP8" s="1144">
        <v>85</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t="s">
        <v>618</v>
      </c>
      <c r="BS8" s="1071" t="s">
        <v>598</v>
      </c>
      <c r="BT8" s="1072"/>
      <c r="BU8" s="1072"/>
      <c r="BV8" s="1072"/>
      <c r="BW8" s="1072"/>
      <c r="BX8" s="1072"/>
      <c r="BY8" s="1072"/>
      <c r="BZ8" s="1072"/>
      <c r="CA8" s="1072"/>
      <c r="CB8" s="1072"/>
      <c r="CC8" s="1072"/>
      <c r="CD8" s="1072"/>
      <c r="CE8" s="1072"/>
      <c r="CF8" s="1072"/>
      <c r="CG8" s="1073"/>
      <c r="CH8" s="1046">
        <v>-4</v>
      </c>
      <c r="CI8" s="1047"/>
      <c r="CJ8" s="1047"/>
      <c r="CK8" s="1047"/>
      <c r="CL8" s="1048"/>
      <c r="CM8" s="1046">
        <v>805</v>
      </c>
      <c r="CN8" s="1047"/>
      <c r="CO8" s="1047"/>
      <c r="CP8" s="1047"/>
      <c r="CQ8" s="1048"/>
      <c r="CR8" s="1046">
        <v>10</v>
      </c>
      <c r="CS8" s="1047"/>
      <c r="CT8" s="1047"/>
      <c r="CU8" s="1047"/>
      <c r="CV8" s="1048"/>
      <c r="CW8" s="1046" t="s">
        <v>603</v>
      </c>
      <c r="CX8" s="1047"/>
      <c r="CY8" s="1047"/>
      <c r="CZ8" s="1047"/>
      <c r="DA8" s="1048"/>
      <c r="DB8" s="1046">
        <v>991</v>
      </c>
      <c r="DC8" s="1047"/>
      <c r="DD8" s="1047"/>
      <c r="DE8" s="1047"/>
      <c r="DF8" s="1048"/>
      <c r="DG8" s="1046" t="s">
        <v>603</v>
      </c>
      <c r="DH8" s="1047"/>
      <c r="DI8" s="1047"/>
      <c r="DJ8" s="1047"/>
      <c r="DK8" s="1048"/>
      <c r="DL8" s="1046" t="s">
        <v>584</v>
      </c>
      <c r="DM8" s="1047"/>
      <c r="DN8" s="1047"/>
      <c r="DO8" s="1047"/>
      <c r="DP8" s="1048"/>
      <c r="DQ8" s="1046" t="s">
        <v>584</v>
      </c>
      <c r="DR8" s="1047"/>
      <c r="DS8" s="1047"/>
      <c r="DT8" s="1047"/>
      <c r="DU8" s="1048"/>
      <c r="DV8" s="1049"/>
      <c r="DW8" s="1050"/>
      <c r="DX8" s="1050"/>
      <c r="DY8" s="1050"/>
      <c r="DZ8" s="1051"/>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619</v>
      </c>
      <c r="BT9" s="1072"/>
      <c r="BU9" s="1072"/>
      <c r="BV9" s="1072"/>
      <c r="BW9" s="1072"/>
      <c r="BX9" s="1072"/>
      <c r="BY9" s="1072"/>
      <c r="BZ9" s="1072"/>
      <c r="CA9" s="1072"/>
      <c r="CB9" s="1072"/>
      <c r="CC9" s="1072"/>
      <c r="CD9" s="1072"/>
      <c r="CE9" s="1072"/>
      <c r="CF9" s="1072"/>
      <c r="CG9" s="1073"/>
      <c r="CH9" s="1046">
        <v>-22</v>
      </c>
      <c r="CI9" s="1047"/>
      <c r="CJ9" s="1047"/>
      <c r="CK9" s="1047"/>
      <c r="CL9" s="1048"/>
      <c r="CM9" s="1046">
        <v>660</v>
      </c>
      <c r="CN9" s="1047"/>
      <c r="CO9" s="1047"/>
      <c r="CP9" s="1047"/>
      <c r="CQ9" s="1048"/>
      <c r="CR9" s="1046">
        <v>2</v>
      </c>
      <c r="CS9" s="1047"/>
      <c r="CT9" s="1047"/>
      <c r="CU9" s="1047"/>
      <c r="CV9" s="1048"/>
      <c r="CW9" s="1046">
        <v>23</v>
      </c>
      <c r="CX9" s="1047"/>
      <c r="CY9" s="1047"/>
      <c r="CZ9" s="1047"/>
      <c r="DA9" s="1048"/>
      <c r="DB9" s="1046" t="s">
        <v>579</v>
      </c>
      <c r="DC9" s="1047"/>
      <c r="DD9" s="1047"/>
      <c r="DE9" s="1047"/>
      <c r="DF9" s="1048"/>
      <c r="DG9" s="1046" t="s">
        <v>603</v>
      </c>
      <c r="DH9" s="1047"/>
      <c r="DI9" s="1047"/>
      <c r="DJ9" s="1047"/>
      <c r="DK9" s="1048"/>
      <c r="DL9" s="1046" t="s">
        <v>584</v>
      </c>
      <c r="DM9" s="1047"/>
      <c r="DN9" s="1047"/>
      <c r="DO9" s="1047"/>
      <c r="DP9" s="1048"/>
      <c r="DQ9" s="1046" t="s">
        <v>584</v>
      </c>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620</v>
      </c>
      <c r="BT10" s="1072"/>
      <c r="BU10" s="1072"/>
      <c r="BV10" s="1072"/>
      <c r="BW10" s="1072"/>
      <c r="BX10" s="1072"/>
      <c r="BY10" s="1072"/>
      <c r="BZ10" s="1072"/>
      <c r="CA10" s="1072"/>
      <c r="CB10" s="1072"/>
      <c r="CC10" s="1072"/>
      <c r="CD10" s="1072"/>
      <c r="CE10" s="1072"/>
      <c r="CF10" s="1072"/>
      <c r="CG10" s="1073"/>
      <c r="CH10" s="1046">
        <v>0</v>
      </c>
      <c r="CI10" s="1047"/>
      <c r="CJ10" s="1047"/>
      <c r="CK10" s="1047"/>
      <c r="CL10" s="1048"/>
      <c r="CM10" s="1046">
        <v>68</v>
      </c>
      <c r="CN10" s="1047"/>
      <c r="CO10" s="1047"/>
      <c r="CP10" s="1047"/>
      <c r="CQ10" s="1048"/>
      <c r="CR10" s="1046">
        <v>30</v>
      </c>
      <c r="CS10" s="1047"/>
      <c r="CT10" s="1047"/>
      <c r="CU10" s="1047"/>
      <c r="CV10" s="1048"/>
      <c r="CW10" s="1046" t="s">
        <v>602</v>
      </c>
      <c r="CX10" s="1047"/>
      <c r="CY10" s="1047"/>
      <c r="CZ10" s="1047"/>
      <c r="DA10" s="1048"/>
      <c r="DB10" s="1046" t="s">
        <v>604</v>
      </c>
      <c r="DC10" s="1047"/>
      <c r="DD10" s="1047"/>
      <c r="DE10" s="1047"/>
      <c r="DF10" s="1048"/>
      <c r="DG10" s="1046" t="s">
        <v>603</v>
      </c>
      <c r="DH10" s="1047"/>
      <c r="DI10" s="1047"/>
      <c r="DJ10" s="1047"/>
      <c r="DK10" s="1048"/>
      <c r="DL10" s="1046" t="s">
        <v>584</v>
      </c>
      <c r="DM10" s="1047"/>
      <c r="DN10" s="1047"/>
      <c r="DO10" s="1047"/>
      <c r="DP10" s="1048"/>
      <c r="DQ10" s="1046" t="s">
        <v>584</v>
      </c>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599</v>
      </c>
      <c r="BT11" s="1072"/>
      <c r="BU11" s="1072"/>
      <c r="BV11" s="1072"/>
      <c r="BW11" s="1072"/>
      <c r="BX11" s="1072"/>
      <c r="BY11" s="1072"/>
      <c r="BZ11" s="1072"/>
      <c r="CA11" s="1072"/>
      <c r="CB11" s="1072"/>
      <c r="CC11" s="1072"/>
      <c r="CD11" s="1072"/>
      <c r="CE11" s="1072"/>
      <c r="CF11" s="1072"/>
      <c r="CG11" s="1073"/>
      <c r="CH11" s="1046">
        <v>8</v>
      </c>
      <c r="CI11" s="1047"/>
      <c r="CJ11" s="1047"/>
      <c r="CK11" s="1047"/>
      <c r="CL11" s="1048"/>
      <c r="CM11" s="1046">
        <v>139</v>
      </c>
      <c r="CN11" s="1047"/>
      <c r="CO11" s="1047"/>
      <c r="CP11" s="1047"/>
      <c r="CQ11" s="1048"/>
      <c r="CR11" s="1046">
        <v>66</v>
      </c>
      <c r="CS11" s="1047"/>
      <c r="CT11" s="1047"/>
      <c r="CU11" s="1047"/>
      <c r="CV11" s="1048"/>
      <c r="CW11" s="1046">
        <v>5</v>
      </c>
      <c r="CX11" s="1047"/>
      <c r="CY11" s="1047"/>
      <c r="CZ11" s="1047"/>
      <c r="DA11" s="1048"/>
      <c r="DB11" s="1046" t="s">
        <v>576</v>
      </c>
      <c r="DC11" s="1047"/>
      <c r="DD11" s="1047"/>
      <c r="DE11" s="1047"/>
      <c r="DF11" s="1048"/>
      <c r="DG11" s="1046" t="s">
        <v>603</v>
      </c>
      <c r="DH11" s="1047"/>
      <c r="DI11" s="1047"/>
      <c r="DJ11" s="1047"/>
      <c r="DK11" s="1048"/>
      <c r="DL11" s="1046" t="s">
        <v>584</v>
      </c>
      <c r="DM11" s="1047"/>
      <c r="DN11" s="1047"/>
      <c r="DO11" s="1047"/>
      <c r="DP11" s="1048"/>
      <c r="DQ11" s="1046" t="s">
        <v>584</v>
      </c>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600</v>
      </c>
      <c r="BT12" s="1072"/>
      <c r="BU12" s="1072"/>
      <c r="BV12" s="1072"/>
      <c r="BW12" s="1072"/>
      <c r="BX12" s="1072"/>
      <c r="BY12" s="1072"/>
      <c r="BZ12" s="1072"/>
      <c r="CA12" s="1072"/>
      <c r="CB12" s="1072"/>
      <c r="CC12" s="1072"/>
      <c r="CD12" s="1072"/>
      <c r="CE12" s="1072"/>
      <c r="CF12" s="1072"/>
      <c r="CG12" s="1073"/>
      <c r="CH12" s="1046">
        <v>0</v>
      </c>
      <c r="CI12" s="1047"/>
      <c r="CJ12" s="1047"/>
      <c r="CK12" s="1047"/>
      <c r="CL12" s="1048"/>
      <c r="CM12" s="1046">
        <v>57</v>
      </c>
      <c r="CN12" s="1047"/>
      <c r="CO12" s="1047"/>
      <c r="CP12" s="1047"/>
      <c r="CQ12" s="1048"/>
      <c r="CR12" s="1046">
        <v>11</v>
      </c>
      <c r="CS12" s="1047"/>
      <c r="CT12" s="1047"/>
      <c r="CU12" s="1047"/>
      <c r="CV12" s="1048"/>
      <c r="CW12" s="1046">
        <v>0</v>
      </c>
      <c r="CX12" s="1047"/>
      <c r="CY12" s="1047"/>
      <c r="CZ12" s="1047"/>
      <c r="DA12" s="1048"/>
      <c r="DB12" s="1046" t="s">
        <v>579</v>
      </c>
      <c r="DC12" s="1047"/>
      <c r="DD12" s="1047"/>
      <c r="DE12" s="1047"/>
      <c r="DF12" s="1048"/>
      <c r="DG12" s="1046" t="s">
        <v>603</v>
      </c>
      <c r="DH12" s="1047"/>
      <c r="DI12" s="1047"/>
      <c r="DJ12" s="1047"/>
      <c r="DK12" s="1048"/>
      <c r="DL12" s="1046" t="s">
        <v>584</v>
      </c>
      <c r="DM12" s="1047"/>
      <c r="DN12" s="1047"/>
      <c r="DO12" s="1047"/>
      <c r="DP12" s="1048"/>
      <c r="DQ12" s="1046" t="s">
        <v>584</v>
      </c>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601</v>
      </c>
      <c r="BT13" s="1072"/>
      <c r="BU13" s="1072"/>
      <c r="BV13" s="1072"/>
      <c r="BW13" s="1072"/>
      <c r="BX13" s="1072"/>
      <c r="BY13" s="1072"/>
      <c r="BZ13" s="1072"/>
      <c r="CA13" s="1072"/>
      <c r="CB13" s="1072"/>
      <c r="CC13" s="1072"/>
      <c r="CD13" s="1072"/>
      <c r="CE13" s="1072"/>
      <c r="CF13" s="1072"/>
      <c r="CG13" s="1073"/>
      <c r="CH13" s="1046">
        <v>-80</v>
      </c>
      <c r="CI13" s="1047"/>
      <c r="CJ13" s="1047"/>
      <c r="CK13" s="1047"/>
      <c r="CL13" s="1048"/>
      <c r="CM13" s="1046">
        <v>89</v>
      </c>
      <c r="CN13" s="1047"/>
      <c r="CO13" s="1047"/>
      <c r="CP13" s="1047"/>
      <c r="CQ13" s="1048"/>
      <c r="CR13" s="1046">
        <v>61</v>
      </c>
      <c r="CS13" s="1047"/>
      <c r="CT13" s="1047"/>
      <c r="CU13" s="1047"/>
      <c r="CV13" s="1048"/>
      <c r="CW13" s="1046">
        <v>0</v>
      </c>
      <c r="CX13" s="1047"/>
      <c r="CY13" s="1047"/>
      <c r="CZ13" s="1047"/>
      <c r="DA13" s="1048"/>
      <c r="DB13" s="1046" t="s">
        <v>579</v>
      </c>
      <c r="DC13" s="1047"/>
      <c r="DD13" s="1047"/>
      <c r="DE13" s="1047"/>
      <c r="DF13" s="1048"/>
      <c r="DG13" s="1046" t="s">
        <v>603</v>
      </c>
      <c r="DH13" s="1047"/>
      <c r="DI13" s="1047"/>
      <c r="DJ13" s="1047"/>
      <c r="DK13" s="1048"/>
      <c r="DL13" s="1046" t="s">
        <v>584</v>
      </c>
      <c r="DM13" s="1047"/>
      <c r="DN13" s="1047"/>
      <c r="DO13" s="1047"/>
      <c r="DP13" s="1048"/>
      <c r="DQ13" s="1046" t="s">
        <v>584</v>
      </c>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621</v>
      </c>
      <c r="BT14" s="1072"/>
      <c r="BU14" s="1072"/>
      <c r="BV14" s="1072"/>
      <c r="BW14" s="1072"/>
      <c r="BX14" s="1072"/>
      <c r="BY14" s="1072"/>
      <c r="BZ14" s="1072"/>
      <c r="CA14" s="1072"/>
      <c r="CB14" s="1072"/>
      <c r="CC14" s="1072"/>
      <c r="CD14" s="1072"/>
      <c r="CE14" s="1072"/>
      <c r="CF14" s="1072"/>
      <c r="CG14" s="1073"/>
      <c r="CH14" s="1046">
        <v>0</v>
      </c>
      <c r="CI14" s="1047"/>
      <c r="CJ14" s="1047"/>
      <c r="CK14" s="1047"/>
      <c r="CL14" s="1048"/>
      <c r="CM14" s="1046">
        <v>52</v>
      </c>
      <c r="CN14" s="1047"/>
      <c r="CO14" s="1047"/>
      <c r="CP14" s="1047"/>
      <c r="CQ14" s="1048"/>
      <c r="CR14" s="1046">
        <v>1</v>
      </c>
      <c r="CS14" s="1047"/>
      <c r="CT14" s="1047"/>
      <c r="CU14" s="1047"/>
      <c r="CV14" s="1048"/>
      <c r="CW14" s="1046">
        <v>9</v>
      </c>
      <c r="CX14" s="1047"/>
      <c r="CY14" s="1047"/>
      <c r="CZ14" s="1047"/>
      <c r="DA14" s="1048"/>
      <c r="DB14" s="1046" t="s">
        <v>576</v>
      </c>
      <c r="DC14" s="1047"/>
      <c r="DD14" s="1047"/>
      <c r="DE14" s="1047"/>
      <c r="DF14" s="1048"/>
      <c r="DG14" s="1046" t="s">
        <v>603</v>
      </c>
      <c r="DH14" s="1047"/>
      <c r="DI14" s="1047"/>
      <c r="DJ14" s="1047"/>
      <c r="DK14" s="1048"/>
      <c r="DL14" s="1046" t="s">
        <v>584</v>
      </c>
      <c r="DM14" s="1047"/>
      <c r="DN14" s="1047"/>
      <c r="DO14" s="1047"/>
      <c r="DP14" s="1048"/>
      <c r="DQ14" s="1046" t="s">
        <v>584</v>
      </c>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389</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390</v>
      </c>
      <c r="B23" s="1001" t="s">
        <v>391</v>
      </c>
      <c r="C23" s="1002"/>
      <c r="D23" s="1002"/>
      <c r="E23" s="1002"/>
      <c r="F23" s="1002"/>
      <c r="G23" s="1002"/>
      <c r="H23" s="1002"/>
      <c r="I23" s="1002"/>
      <c r="J23" s="1002"/>
      <c r="K23" s="1002"/>
      <c r="L23" s="1002"/>
      <c r="M23" s="1002"/>
      <c r="N23" s="1002"/>
      <c r="O23" s="1002"/>
      <c r="P23" s="1003"/>
      <c r="Q23" s="1125">
        <v>127222</v>
      </c>
      <c r="R23" s="1126"/>
      <c r="S23" s="1126"/>
      <c r="T23" s="1126"/>
      <c r="U23" s="1126"/>
      <c r="V23" s="1126">
        <v>123846</v>
      </c>
      <c r="W23" s="1126"/>
      <c r="X23" s="1126"/>
      <c r="Y23" s="1126"/>
      <c r="Z23" s="1126"/>
      <c r="AA23" s="1126">
        <v>3375</v>
      </c>
      <c r="AB23" s="1126"/>
      <c r="AC23" s="1126"/>
      <c r="AD23" s="1126"/>
      <c r="AE23" s="1127"/>
      <c r="AF23" s="1128">
        <v>1468</v>
      </c>
      <c r="AG23" s="1126"/>
      <c r="AH23" s="1126"/>
      <c r="AI23" s="1126"/>
      <c r="AJ23" s="1129"/>
      <c r="AK23" s="1130"/>
      <c r="AL23" s="1131"/>
      <c r="AM23" s="1131"/>
      <c r="AN23" s="1131"/>
      <c r="AO23" s="1131"/>
      <c r="AP23" s="1126">
        <v>70502</v>
      </c>
      <c r="AQ23" s="1126"/>
      <c r="AR23" s="1126"/>
      <c r="AS23" s="1126"/>
      <c r="AT23" s="1126"/>
      <c r="AU23" s="1132"/>
      <c r="AV23" s="1132"/>
      <c r="AW23" s="1132"/>
      <c r="AX23" s="1132"/>
      <c r="AY23" s="1133"/>
      <c r="AZ23" s="1122" t="s">
        <v>129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369</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402</v>
      </c>
      <c r="C28" s="1108"/>
      <c r="D28" s="1108"/>
      <c r="E28" s="1108"/>
      <c r="F28" s="1108"/>
      <c r="G28" s="1108"/>
      <c r="H28" s="1108"/>
      <c r="I28" s="1108"/>
      <c r="J28" s="1108"/>
      <c r="K28" s="1108"/>
      <c r="L28" s="1108"/>
      <c r="M28" s="1108"/>
      <c r="N28" s="1108"/>
      <c r="O28" s="1108"/>
      <c r="P28" s="1109"/>
      <c r="Q28" s="1110">
        <v>19072</v>
      </c>
      <c r="R28" s="1111"/>
      <c r="S28" s="1111"/>
      <c r="T28" s="1111"/>
      <c r="U28" s="1111"/>
      <c r="V28" s="1111">
        <v>18933</v>
      </c>
      <c r="W28" s="1111"/>
      <c r="X28" s="1111"/>
      <c r="Y28" s="1111"/>
      <c r="Z28" s="1111"/>
      <c r="AA28" s="1111">
        <v>139</v>
      </c>
      <c r="AB28" s="1111"/>
      <c r="AC28" s="1111"/>
      <c r="AD28" s="1111"/>
      <c r="AE28" s="1112"/>
      <c r="AF28" s="1113">
        <v>139</v>
      </c>
      <c r="AG28" s="1111"/>
      <c r="AH28" s="1111"/>
      <c r="AI28" s="1111"/>
      <c r="AJ28" s="1114"/>
      <c r="AK28" s="1115">
        <v>1665</v>
      </c>
      <c r="AL28" s="1103"/>
      <c r="AM28" s="1103"/>
      <c r="AN28" s="1103"/>
      <c r="AO28" s="1103"/>
      <c r="AP28" s="1103" t="s">
        <v>585</v>
      </c>
      <c r="AQ28" s="1103"/>
      <c r="AR28" s="1103"/>
      <c r="AS28" s="1103"/>
      <c r="AT28" s="1103"/>
      <c r="AU28" s="1103" t="s">
        <v>587</v>
      </c>
      <c r="AV28" s="1103"/>
      <c r="AW28" s="1103"/>
      <c r="AX28" s="1103"/>
      <c r="AY28" s="1103"/>
      <c r="AZ28" s="1104" t="s">
        <v>578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403</v>
      </c>
      <c r="C29" s="1095"/>
      <c r="D29" s="1095"/>
      <c r="E29" s="1095"/>
      <c r="F29" s="1095"/>
      <c r="G29" s="1095"/>
      <c r="H29" s="1095"/>
      <c r="I29" s="1095"/>
      <c r="J29" s="1095"/>
      <c r="K29" s="1095"/>
      <c r="L29" s="1095"/>
      <c r="M29" s="1095"/>
      <c r="N29" s="1095"/>
      <c r="O29" s="1095"/>
      <c r="P29" s="1096"/>
      <c r="Q29" s="1100">
        <v>25</v>
      </c>
      <c r="R29" s="1101"/>
      <c r="S29" s="1101"/>
      <c r="T29" s="1101"/>
      <c r="U29" s="1101"/>
      <c r="V29" s="1101">
        <v>25</v>
      </c>
      <c r="W29" s="1101"/>
      <c r="X29" s="1101"/>
      <c r="Y29" s="1101"/>
      <c r="Z29" s="1101"/>
      <c r="AA29" s="1101" t="s">
        <v>608</v>
      </c>
      <c r="AB29" s="1101"/>
      <c r="AC29" s="1101"/>
      <c r="AD29" s="1101"/>
      <c r="AE29" s="1102"/>
      <c r="AF29" s="1076" t="s">
        <v>129</v>
      </c>
      <c r="AG29" s="1077"/>
      <c r="AH29" s="1077"/>
      <c r="AI29" s="1077"/>
      <c r="AJ29" s="1078"/>
      <c r="AK29" s="1037">
        <v>16</v>
      </c>
      <c r="AL29" s="1028"/>
      <c r="AM29" s="1028"/>
      <c r="AN29" s="1028"/>
      <c r="AO29" s="1028"/>
      <c r="AP29" s="1028" t="s">
        <v>586</v>
      </c>
      <c r="AQ29" s="1028"/>
      <c r="AR29" s="1028"/>
      <c r="AS29" s="1028"/>
      <c r="AT29" s="1028"/>
      <c r="AU29" s="1028" t="s">
        <v>584</v>
      </c>
      <c r="AV29" s="1028"/>
      <c r="AW29" s="1028"/>
      <c r="AX29" s="1028"/>
      <c r="AY29" s="1028"/>
      <c r="AZ29" s="1099" t="s">
        <v>579</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404</v>
      </c>
      <c r="C30" s="1095"/>
      <c r="D30" s="1095"/>
      <c r="E30" s="1095"/>
      <c r="F30" s="1095"/>
      <c r="G30" s="1095"/>
      <c r="H30" s="1095"/>
      <c r="I30" s="1095"/>
      <c r="J30" s="1095"/>
      <c r="K30" s="1095"/>
      <c r="L30" s="1095"/>
      <c r="M30" s="1095"/>
      <c r="N30" s="1095"/>
      <c r="O30" s="1095"/>
      <c r="P30" s="1096"/>
      <c r="Q30" s="1100">
        <v>2219</v>
      </c>
      <c r="R30" s="1101"/>
      <c r="S30" s="1101"/>
      <c r="T30" s="1101"/>
      <c r="U30" s="1101"/>
      <c r="V30" s="1101">
        <v>2214</v>
      </c>
      <c r="W30" s="1101"/>
      <c r="X30" s="1101"/>
      <c r="Y30" s="1101"/>
      <c r="Z30" s="1101"/>
      <c r="AA30" s="1101">
        <v>4</v>
      </c>
      <c r="AB30" s="1101"/>
      <c r="AC30" s="1101"/>
      <c r="AD30" s="1101"/>
      <c r="AE30" s="1102"/>
      <c r="AF30" s="1076">
        <v>4</v>
      </c>
      <c r="AG30" s="1077"/>
      <c r="AH30" s="1077"/>
      <c r="AI30" s="1077"/>
      <c r="AJ30" s="1078"/>
      <c r="AK30" s="1037">
        <v>708</v>
      </c>
      <c r="AL30" s="1028"/>
      <c r="AM30" s="1028"/>
      <c r="AN30" s="1028"/>
      <c r="AO30" s="1028"/>
      <c r="AP30" s="1028" t="s">
        <v>583</v>
      </c>
      <c r="AQ30" s="1028"/>
      <c r="AR30" s="1028"/>
      <c r="AS30" s="1028"/>
      <c r="AT30" s="1028"/>
      <c r="AU30" s="1028" t="s">
        <v>584</v>
      </c>
      <c r="AV30" s="1028"/>
      <c r="AW30" s="1028"/>
      <c r="AX30" s="1028"/>
      <c r="AY30" s="1028"/>
      <c r="AZ30" s="1099" t="s">
        <v>576</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405</v>
      </c>
      <c r="C31" s="1095"/>
      <c r="D31" s="1095"/>
      <c r="E31" s="1095"/>
      <c r="F31" s="1095"/>
      <c r="G31" s="1095"/>
      <c r="H31" s="1095"/>
      <c r="I31" s="1095"/>
      <c r="J31" s="1095"/>
      <c r="K31" s="1095"/>
      <c r="L31" s="1095"/>
      <c r="M31" s="1095"/>
      <c r="N31" s="1095"/>
      <c r="O31" s="1095"/>
      <c r="P31" s="1096"/>
      <c r="Q31" s="1100">
        <v>18107</v>
      </c>
      <c r="R31" s="1101"/>
      <c r="S31" s="1101"/>
      <c r="T31" s="1101"/>
      <c r="U31" s="1101"/>
      <c r="V31" s="1101">
        <v>17733</v>
      </c>
      <c r="W31" s="1101"/>
      <c r="X31" s="1101"/>
      <c r="Y31" s="1101"/>
      <c r="Z31" s="1101"/>
      <c r="AA31" s="1101">
        <v>374</v>
      </c>
      <c r="AB31" s="1101"/>
      <c r="AC31" s="1101"/>
      <c r="AD31" s="1101"/>
      <c r="AE31" s="1102"/>
      <c r="AF31" s="1076">
        <v>374</v>
      </c>
      <c r="AG31" s="1077"/>
      <c r="AH31" s="1077"/>
      <c r="AI31" s="1077"/>
      <c r="AJ31" s="1078"/>
      <c r="AK31" s="1037">
        <v>2939</v>
      </c>
      <c r="AL31" s="1028"/>
      <c r="AM31" s="1028"/>
      <c r="AN31" s="1028"/>
      <c r="AO31" s="1028"/>
      <c r="AP31" s="1028" t="s">
        <v>586</v>
      </c>
      <c r="AQ31" s="1028"/>
      <c r="AR31" s="1028"/>
      <c r="AS31" s="1028"/>
      <c r="AT31" s="1028"/>
      <c r="AU31" s="1028" t="s">
        <v>584</v>
      </c>
      <c r="AV31" s="1028"/>
      <c r="AW31" s="1028"/>
      <c r="AX31" s="1028"/>
      <c r="AY31" s="1028"/>
      <c r="AZ31" s="1099" t="s">
        <v>580</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406</v>
      </c>
      <c r="C32" s="1095"/>
      <c r="D32" s="1095"/>
      <c r="E32" s="1095"/>
      <c r="F32" s="1095"/>
      <c r="G32" s="1095"/>
      <c r="H32" s="1095"/>
      <c r="I32" s="1095"/>
      <c r="J32" s="1095"/>
      <c r="K32" s="1095"/>
      <c r="L32" s="1095"/>
      <c r="M32" s="1095"/>
      <c r="N32" s="1095"/>
      <c r="O32" s="1095"/>
      <c r="P32" s="1096"/>
      <c r="Q32" s="1100">
        <v>2246</v>
      </c>
      <c r="R32" s="1101"/>
      <c r="S32" s="1101"/>
      <c r="T32" s="1101"/>
      <c r="U32" s="1101"/>
      <c r="V32" s="1101">
        <v>2161</v>
      </c>
      <c r="W32" s="1101"/>
      <c r="X32" s="1101"/>
      <c r="Y32" s="1101"/>
      <c r="Z32" s="1101"/>
      <c r="AA32" s="1101">
        <v>85</v>
      </c>
      <c r="AB32" s="1101"/>
      <c r="AC32" s="1101"/>
      <c r="AD32" s="1101"/>
      <c r="AE32" s="1102"/>
      <c r="AF32" s="1076">
        <v>3250</v>
      </c>
      <c r="AG32" s="1077"/>
      <c r="AH32" s="1077"/>
      <c r="AI32" s="1077"/>
      <c r="AJ32" s="1078"/>
      <c r="AK32" s="1037">
        <v>57</v>
      </c>
      <c r="AL32" s="1028"/>
      <c r="AM32" s="1028"/>
      <c r="AN32" s="1028"/>
      <c r="AO32" s="1028"/>
      <c r="AP32" s="1028">
        <v>10156</v>
      </c>
      <c r="AQ32" s="1028"/>
      <c r="AR32" s="1028"/>
      <c r="AS32" s="1028"/>
      <c r="AT32" s="1028"/>
      <c r="AU32" s="1028">
        <v>61</v>
      </c>
      <c r="AV32" s="1028"/>
      <c r="AW32" s="1028"/>
      <c r="AX32" s="1028"/>
      <c r="AY32" s="1028"/>
      <c r="AZ32" s="1099" t="s">
        <v>581</v>
      </c>
      <c r="BA32" s="1099"/>
      <c r="BB32" s="1099"/>
      <c r="BC32" s="1099"/>
      <c r="BD32" s="1099"/>
      <c r="BE32" s="1089" t="s">
        <v>407</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t="s">
        <v>408</v>
      </c>
      <c r="C33" s="1095"/>
      <c r="D33" s="1095"/>
      <c r="E33" s="1095"/>
      <c r="F33" s="1095"/>
      <c r="G33" s="1095"/>
      <c r="H33" s="1095"/>
      <c r="I33" s="1095"/>
      <c r="J33" s="1095"/>
      <c r="K33" s="1095"/>
      <c r="L33" s="1095"/>
      <c r="M33" s="1095"/>
      <c r="N33" s="1095"/>
      <c r="O33" s="1095"/>
      <c r="P33" s="1096"/>
      <c r="Q33" s="1100">
        <v>2754</v>
      </c>
      <c r="R33" s="1101"/>
      <c r="S33" s="1101"/>
      <c r="T33" s="1101"/>
      <c r="U33" s="1101"/>
      <c r="V33" s="1101">
        <v>2712</v>
      </c>
      <c r="W33" s="1101"/>
      <c r="X33" s="1101"/>
      <c r="Y33" s="1101"/>
      <c r="Z33" s="1101"/>
      <c r="AA33" s="1101">
        <v>42</v>
      </c>
      <c r="AB33" s="1101"/>
      <c r="AC33" s="1101"/>
      <c r="AD33" s="1101"/>
      <c r="AE33" s="1102"/>
      <c r="AF33" s="1076">
        <v>244</v>
      </c>
      <c r="AG33" s="1077"/>
      <c r="AH33" s="1077"/>
      <c r="AI33" s="1077"/>
      <c r="AJ33" s="1078"/>
      <c r="AK33" s="1037">
        <v>1039</v>
      </c>
      <c r="AL33" s="1028"/>
      <c r="AM33" s="1028"/>
      <c r="AN33" s="1028"/>
      <c r="AO33" s="1028"/>
      <c r="AP33" s="1028">
        <v>16786</v>
      </c>
      <c r="AQ33" s="1028"/>
      <c r="AR33" s="1028"/>
      <c r="AS33" s="1028"/>
      <c r="AT33" s="1028"/>
      <c r="AU33" s="1028">
        <v>8813</v>
      </c>
      <c r="AV33" s="1028"/>
      <c r="AW33" s="1028"/>
      <c r="AX33" s="1028"/>
      <c r="AY33" s="1028"/>
      <c r="AZ33" s="1099" t="s">
        <v>582</v>
      </c>
      <c r="BA33" s="1099"/>
      <c r="BB33" s="1099"/>
      <c r="BC33" s="1099"/>
      <c r="BD33" s="1099"/>
      <c r="BE33" s="1089" t="s">
        <v>407</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t="s">
        <v>409</v>
      </c>
      <c r="C34" s="1095"/>
      <c r="D34" s="1095"/>
      <c r="E34" s="1095"/>
      <c r="F34" s="1095"/>
      <c r="G34" s="1095"/>
      <c r="H34" s="1095"/>
      <c r="I34" s="1095"/>
      <c r="J34" s="1095"/>
      <c r="K34" s="1095"/>
      <c r="L34" s="1095"/>
      <c r="M34" s="1095"/>
      <c r="N34" s="1095"/>
      <c r="O34" s="1095"/>
      <c r="P34" s="1096"/>
      <c r="Q34" s="1100">
        <v>570</v>
      </c>
      <c r="R34" s="1101"/>
      <c r="S34" s="1101"/>
      <c r="T34" s="1101"/>
      <c r="U34" s="1101"/>
      <c r="V34" s="1101">
        <v>563</v>
      </c>
      <c r="W34" s="1101"/>
      <c r="X34" s="1101"/>
      <c r="Y34" s="1101"/>
      <c r="Z34" s="1101"/>
      <c r="AA34" s="1101">
        <v>7</v>
      </c>
      <c r="AB34" s="1101"/>
      <c r="AC34" s="1101"/>
      <c r="AD34" s="1101"/>
      <c r="AE34" s="1102"/>
      <c r="AF34" s="1076">
        <v>30</v>
      </c>
      <c r="AG34" s="1077"/>
      <c r="AH34" s="1077"/>
      <c r="AI34" s="1077"/>
      <c r="AJ34" s="1078"/>
      <c r="AK34" s="1037">
        <v>325</v>
      </c>
      <c r="AL34" s="1028"/>
      <c r="AM34" s="1028"/>
      <c r="AN34" s="1028"/>
      <c r="AO34" s="1028"/>
      <c r="AP34" s="1028">
        <v>2425</v>
      </c>
      <c r="AQ34" s="1028"/>
      <c r="AR34" s="1028"/>
      <c r="AS34" s="1028"/>
      <c r="AT34" s="1028"/>
      <c r="AU34" s="1028">
        <v>2268</v>
      </c>
      <c r="AV34" s="1028"/>
      <c r="AW34" s="1028"/>
      <c r="AX34" s="1028"/>
      <c r="AY34" s="1028"/>
      <c r="AZ34" s="1099" t="s">
        <v>583</v>
      </c>
      <c r="BA34" s="1099"/>
      <c r="BB34" s="1099"/>
      <c r="BC34" s="1099"/>
      <c r="BD34" s="1099"/>
      <c r="BE34" s="1089" t="s">
        <v>407</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t="s">
        <v>410</v>
      </c>
      <c r="C35" s="1095"/>
      <c r="D35" s="1095"/>
      <c r="E35" s="1095"/>
      <c r="F35" s="1095"/>
      <c r="G35" s="1095"/>
      <c r="H35" s="1095"/>
      <c r="I35" s="1095"/>
      <c r="J35" s="1095"/>
      <c r="K35" s="1095"/>
      <c r="L35" s="1095"/>
      <c r="M35" s="1095"/>
      <c r="N35" s="1095"/>
      <c r="O35" s="1095"/>
      <c r="P35" s="1096"/>
      <c r="Q35" s="1100">
        <v>83</v>
      </c>
      <c r="R35" s="1101"/>
      <c r="S35" s="1101"/>
      <c r="T35" s="1101"/>
      <c r="U35" s="1101"/>
      <c r="V35" s="1101">
        <v>79</v>
      </c>
      <c r="W35" s="1101"/>
      <c r="X35" s="1101"/>
      <c r="Y35" s="1101"/>
      <c r="Z35" s="1101"/>
      <c r="AA35" s="1101">
        <v>4</v>
      </c>
      <c r="AB35" s="1101"/>
      <c r="AC35" s="1101"/>
      <c r="AD35" s="1101"/>
      <c r="AE35" s="1102"/>
      <c r="AF35" s="1076">
        <v>26</v>
      </c>
      <c r="AG35" s="1077"/>
      <c r="AH35" s="1077"/>
      <c r="AI35" s="1077"/>
      <c r="AJ35" s="1078"/>
      <c r="AK35" s="1037">
        <v>43</v>
      </c>
      <c r="AL35" s="1028"/>
      <c r="AM35" s="1028"/>
      <c r="AN35" s="1028"/>
      <c r="AO35" s="1028"/>
      <c r="AP35" s="1028">
        <v>359</v>
      </c>
      <c r="AQ35" s="1028"/>
      <c r="AR35" s="1028"/>
      <c r="AS35" s="1028"/>
      <c r="AT35" s="1028"/>
      <c r="AU35" s="1028">
        <v>273</v>
      </c>
      <c r="AV35" s="1028"/>
      <c r="AW35" s="1028"/>
      <c r="AX35" s="1028"/>
      <c r="AY35" s="1028"/>
      <c r="AZ35" s="1099" t="s">
        <v>581</v>
      </c>
      <c r="BA35" s="1099"/>
      <c r="BB35" s="1099"/>
      <c r="BC35" s="1099"/>
      <c r="BD35" s="1099"/>
      <c r="BE35" s="1089" t="s">
        <v>407</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t="s">
        <v>411</v>
      </c>
      <c r="C36" s="1095"/>
      <c r="D36" s="1095"/>
      <c r="E36" s="1095"/>
      <c r="F36" s="1095"/>
      <c r="G36" s="1095"/>
      <c r="H36" s="1095"/>
      <c r="I36" s="1095"/>
      <c r="J36" s="1095"/>
      <c r="K36" s="1095"/>
      <c r="L36" s="1095"/>
      <c r="M36" s="1095"/>
      <c r="N36" s="1095"/>
      <c r="O36" s="1095"/>
      <c r="P36" s="1096"/>
      <c r="Q36" s="1100">
        <v>338</v>
      </c>
      <c r="R36" s="1101"/>
      <c r="S36" s="1101"/>
      <c r="T36" s="1101"/>
      <c r="U36" s="1101"/>
      <c r="V36" s="1101">
        <v>345</v>
      </c>
      <c r="W36" s="1101"/>
      <c r="X36" s="1101"/>
      <c r="Y36" s="1101"/>
      <c r="Z36" s="1101"/>
      <c r="AA36" s="1101">
        <v>-7</v>
      </c>
      <c r="AB36" s="1101"/>
      <c r="AC36" s="1101"/>
      <c r="AD36" s="1101"/>
      <c r="AE36" s="1102"/>
      <c r="AF36" s="1076">
        <v>267</v>
      </c>
      <c r="AG36" s="1077"/>
      <c r="AH36" s="1077"/>
      <c r="AI36" s="1077"/>
      <c r="AJ36" s="1078"/>
      <c r="AK36" s="1037">
        <v>216</v>
      </c>
      <c r="AL36" s="1028"/>
      <c r="AM36" s="1028"/>
      <c r="AN36" s="1028"/>
      <c r="AO36" s="1028"/>
      <c r="AP36" s="1028">
        <v>3182</v>
      </c>
      <c r="AQ36" s="1028"/>
      <c r="AR36" s="1028"/>
      <c r="AS36" s="1028"/>
      <c r="AT36" s="1028"/>
      <c r="AU36" s="1028">
        <v>2466</v>
      </c>
      <c r="AV36" s="1028"/>
      <c r="AW36" s="1028"/>
      <c r="AX36" s="1028"/>
      <c r="AY36" s="1028"/>
      <c r="AZ36" s="1099" t="s">
        <v>579</v>
      </c>
      <c r="BA36" s="1099"/>
      <c r="BB36" s="1099"/>
      <c r="BC36" s="1099"/>
      <c r="BD36" s="1099"/>
      <c r="BE36" s="1089" t="s">
        <v>407</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t="s">
        <v>412</v>
      </c>
      <c r="C37" s="1095"/>
      <c r="D37" s="1095"/>
      <c r="E37" s="1095"/>
      <c r="F37" s="1095"/>
      <c r="G37" s="1095"/>
      <c r="H37" s="1095"/>
      <c r="I37" s="1095"/>
      <c r="J37" s="1095"/>
      <c r="K37" s="1095"/>
      <c r="L37" s="1095"/>
      <c r="M37" s="1095"/>
      <c r="N37" s="1095"/>
      <c r="O37" s="1095"/>
      <c r="P37" s="1096"/>
      <c r="Q37" s="1100">
        <v>383</v>
      </c>
      <c r="R37" s="1101"/>
      <c r="S37" s="1101"/>
      <c r="T37" s="1101"/>
      <c r="U37" s="1101"/>
      <c r="V37" s="1101">
        <v>383</v>
      </c>
      <c r="W37" s="1101"/>
      <c r="X37" s="1101"/>
      <c r="Y37" s="1101"/>
      <c r="Z37" s="1101"/>
      <c r="AA37" s="1101">
        <v>0</v>
      </c>
      <c r="AB37" s="1101"/>
      <c r="AC37" s="1101"/>
      <c r="AD37" s="1101"/>
      <c r="AE37" s="1102"/>
      <c r="AF37" s="1076" t="s">
        <v>129</v>
      </c>
      <c r="AG37" s="1077"/>
      <c r="AH37" s="1077"/>
      <c r="AI37" s="1077"/>
      <c r="AJ37" s="1078"/>
      <c r="AK37" s="1037">
        <v>18</v>
      </c>
      <c r="AL37" s="1028"/>
      <c r="AM37" s="1028"/>
      <c r="AN37" s="1028"/>
      <c r="AO37" s="1028"/>
      <c r="AP37" s="1028">
        <v>409</v>
      </c>
      <c r="AQ37" s="1028"/>
      <c r="AR37" s="1028"/>
      <c r="AS37" s="1028"/>
      <c r="AT37" s="1028"/>
      <c r="AU37" s="1028">
        <v>405</v>
      </c>
      <c r="AV37" s="1028"/>
      <c r="AW37" s="1028"/>
      <c r="AX37" s="1028"/>
      <c r="AY37" s="1028"/>
      <c r="AZ37" s="1099" t="s">
        <v>579</v>
      </c>
      <c r="BA37" s="1099"/>
      <c r="BB37" s="1099"/>
      <c r="BC37" s="1099"/>
      <c r="BD37" s="1099"/>
      <c r="BE37" s="1089" t="s">
        <v>413</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t="s">
        <v>414</v>
      </c>
      <c r="C38" s="1095"/>
      <c r="D38" s="1095"/>
      <c r="E38" s="1095"/>
      <c r="F38" s="1095"/>
      <c r="G38" s="1095"/>
      <c r="H38" s="1095"/>
      <c r="I38" s="1095"/>
      <c r="J38" s="1095"/>
      <c r="K38" s="1095"/>
      <c r="L38" s="1095"/>
      <c r="M38" s="1095"/>
      <c r="N38" s="1095"/>
      <c r="O38" s="1095"/>
      <c r="P38" s="1096"/>
      <c r="Q38" s="1100">
        <v>90</v>
      </c>
      <c r="R38" s="1101"/>
      <c r="S38" s="1101"/>
      <c r="T38" s="1101"/>
      <c r="U38" s="1101"/>
      <c r="V38" s="1101">
        <v>57</v>
      </c>
      <c r="W38" s="1101"/>
      <c r="X38" s="1101"/>
      <c r="Y38" s="1101"/>
      <c r="Z38" s="1101"/>
      <c r="AA38" s="1101">
        <v>33</v>
      </c>
      <c r="AB38" s="1101"/>
      <c r="AC38" s="1101"/>
      <c r="AD38" s="1101"/>
      <c r="AE38" s="1102"/>
      <c r="AF38" s="1076" t="s">
        <v>129</v>
      </c>
      <c r="AG38" s="1077"/>
      <c r="AH38" s="1077"/>
      <c r="AI38" s="1077"/>
      <c r="AJ38" s="1078"/>
      <c r="AK38" s="1037">
        <v>61</v>
      </c>
      <c r="AL38" s="1028"/>
      <c r="AM38" s="1028"/>
      <c r="AN38" s="1028"/>
      <c r="AO38" s="1028"/>
      <c r="AP38" s="1028">
        <v>395</v>
      </c>
      <c r="AQ38" s="1028"/>
      <c r="AR38" s="1028"/>
      <c r="AS38" s="1028"/>
      <c r="AT38" s="1028"/>
      <c r="AU38" s="1028" t="s">
        <v>576</v>
      </c>
      <c r="AV38" s="1028"/>
      <c r="AW38" s="1028"/>
      <c r="AX38" s="1028"/>
      <c r="AY38" s="1028"/>
      <c r="AZ38" s="1099" t="s">
        <v>584</v>
      </c>
      <c r="BA38" s="1099"/>
      <c r="BB38" s="1099"/>
      <c r="BC38" s="1099"/>
      <c r="BD38" s="1099"/>
      <c r="BE38" s="1089" t="s">
        <v>413</v>
      </c>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t="s">
        <v>415</v>
      </c>
      <c r="C39" s="1095"/>
      <c r="D39" s="1095"/>
      <c r="E39" s="1095"/>
      <c r="F39" s="1095"/>
      <c r="G39" s="1095"/>
      <c r="H39" s="1095"/>
      <c r="I39" s="1095"/>
      <c r="J39" s="1095"/>
      <c r="K39" s="1095"/>
      <c r="L39" s="1095"/>
      <c r="M39" s="1095"/>
      <c r="N39" s="1095"/>
      <c r="O39" s="1095"/>
      <c r="P39" s="1096"/>
      <c r="Q39" s="1100">
        <v>642</v>
      </c>
      <c r="R39" s="1101"/>
      <c r="S39" s="1101"/>
      <c r="T39" s="1101"/>
      <c r="U39" s="1101"/>
      <c r="V39" s="1101">
        <v>642</v>
      </c>
      <c r="W39" s="1101"/>
      <c r="X39" s="1101"/>
      <c r="Y39" s="1101"/>
      <c r="Z39" s="1101"/>
      <c r="AA39" s="1101">
        <v>0</v>
      </c>
      <c r="AB39" s="1101"/>
      <c r="AC39" s="1101"/>
      <c r="AD39" s="1101"/>
      <c r="AE39" s="1102"/>
      <c r="AF39" s="1076" t="s">
        <v>129</v>
      </c>
      <c r="AG39" s="1077"/>
      <c r="AH39" s="1077"/>
      <c r="AI39" s="1077"/>
      <c r="AJ39" s="1078"/>
      <c r="AK39" s="1037">
        <v>1</v>
      </c>
      <c r="AL39" s="1028"/>
      <c r="AM39" s="1028"/>
      <c r="AN39" s="1028"/>
      <c r="AO39" s="1028"/>
      <c r="AP39" s="1028">
        <v>1596</v>
      </c>
      <c r="AQ39" s="1028"/>
      <c r="AR39" s="1028"/>
      <c r="AS39" s="1028"/>
      <c r="AT39" s="1028"/>
      <c r="AU39" s="1028" t="s">
        <v>577</v>
      </c>
      <c r="AV39" s="1028"/>
      <c r="AW39" s="1028"/>
      <c r="AX39" s="1028"/>
      <c r="AY39" s="1028"/>
      <c r="AZ39" s="1099" t="s">
        <v>579</v>
      </c>
      <c r="BA39" s="1099"/>
      <c r="BB39" s="1099"/>
      <c r="BC39" s="1099"/>
      <c r="BD39" s="1099"/>
      <c r="BE39" s="1089" t="s">
        <v>413</v>
      </c>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390</v>
      </c>
      <c r="B63" s="1001" t="s">
        <v>417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4335</v>
      </c>
      <c r="AG63" s="1016"/>
      <c r="AH63" s="1016"/>
      <c r="AI63" s="1016"/>
      <c r="AJ63" s="1087"/>
      <c r="AK63" s="1088"/>
      <c r="AL63" s="1020"/>
      <c r="AM63" s="1020"/>
      <c r="AN63" s="1020"/>
      <c r="AO63" s="1020"/>
      <c r="AP63" s="1016">
        <v>35307</v>
      </c>
      <c r="AQ63" s="1016"/>
      <c r="AR63" s="1016"/>
      <c r="AS63" s="1016"/>
      <c r="AT63" s="1016"/>
      <c r="AU63" s="1016">
        <v>14285</v>
      </c>
      <c r="AV63" s="1016"/>
      <c r="AW63" s="1016"/>
      <c r="AX63" s="1016"/>
      <c r="AY63" s="1016"/>
      <c r="AZ63" s="1082"/>
      <c r="BA63" s="1082"/>
      <c r="BB63" s="1082"/>
      <c r="BC63" s="1082"/>
      <c r="BD63" s="1082"/>
      <c r="BE63" s="1017"/>
      <c r="BF63" s="1017"/>
      <c r="BG63" s="1017"/>
      <c r="BH63" s="1017"/>
      <c r="BI63" s="1018"/>
      <c r="BJ63" s="1083" t="s">
        <v>418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420</v>
      </c>
      <c r="B66" s="1053"/>
      <c r="C66" s="1053"/>
      <c r="D66" s="1053"/>
      <c r="E66" s="1053"/>
      <c r="F66" s="1053"/>
      <c r="G66" s="1053"/>
      <c r="H66" s="1053"/>
      <c r="I66" s="1053"/>
      <c r="J66" s="1053"/>
      <c r="K66" s="1053"/>
      <c r="L66" s="1053"/>
      <c r="M66" s="1053"/>
      <c r="N66" s="1053"/>
      <c r="O66" s="1053"/>
      <c r="P66" s="1054"/>
      <c r="Q66" s="1058" t="s">
        <v>394</v>
      </c>
      <c r="R66" s="1059"/>
      <c r="S66" s="1059"/>
      <c r="T66" s="1059"/>
      <c r="U66" s="1060"/>
      <c r="V66" s="1058" t="s">
        <v>395</v>
      </c>
      <c r="W66" s="1059"/>
      <c r="X66" s="1059"/>
      <c r="Y66" s="1059"/>
      <c r="Z66" s="1060"/>
      <c r="AA66" s="1058" t="s">
        <v>421</v>
      </c>
      <c r="AB66" s="1059"/>
      <c r="AC66" s="1059"/>
      <c r="AD66" s="1059"/>
      <c r="AE66" s="1060"/>
      <c r="AF66" s="1064" t="s">
        <v>397</v>
      </c>
      <c r="AG66" s="1065"/>
      <c r="AH66" s="1065"/>
      <c r="AI66" s="1065"/>
      <c r="AJ66" s="1066"/>
      <c r="AK66" s="1058" t="s">
        <v>422</v>
      </c>
      <c r="AL66" s="1053"/>
      <c r="AM66" s="1053"/>
      <c r="AN66" s="1053"/>
      <c r="AO66" s="1054"/>
      <c r="AP66" s="1058" t="s">
        <v>399</v>
      </c>
      <c r="AQ66" s="1059"/>
      <c r="AR66" s="1059"/>
      <c r="AS66" s="1059"/>
      <c r="AT66" s="1060"/>
      <c r="AU66" s="1058" t="s">
        <v>423</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588</v>
      </c>
      <c r="C68" s="1043"/>
      <c r="D68" s="1043"/>
      <c r="E68" s="1043"/>
      <c r="F68" s="1043"/>
      <c r="G68" s="1043"/>
      <c r="H68" s="1043"/>
      <c r="I68" s="1043"/>
      <c r="J68" s="1043"/>
      <c r="K68" s="1043"/>
      <c r="L68" s="1043"/>
      <c r="M68" s="1043"/>
      <c r="N68" s="1043"/>
      <c r="O68" s="1043"/>
      <c r="P68" s="1044"/>
      <c r="Q68" s="1045">
        <v>2033</v>
      </c>
      <c r="R68" s="1039"/>
      <c r="S68" s="1039"/>
      <c r="T68" s="1039"/>
      <c r="U68" s="1039"/>
      <c r="V68" s="1039">
        <v>1899</v>
      </c>
      <c r="W68" s="1039"/>
      <c r="X68" s="1039"/>
      <c r="Y68" s="1039"/>
      <c r="Z68" s="1039"/>
      <c r="AA68" s="1039">
        <v>135</v>
      </c>
      <c r="AB68" s="1039"/>
      <c r="AC68" s="1039"/>
      <c r="AD68" s="1039"/>
      <c r="AE68" s="1039"/>
      <c r="AF68" s="1039">
        <v>135</v>
      </c>
      <c r="AG68" s="1039"/>
      <c r="AH68" s="1039"/>
      <c r="AI68" s="1039"/>
      <c r="AJ68" s="1039"/>
      <c r="AK68" s="1039">
        <v>14</v>
      </c>
      <c r="AL68" s="1039"/>
      <c r="AM68" s="1039"/>
      <c r="AN68" s="1039"/>
      <c r="AO68" s="1039"/>
      <c r="AP68" s="1039" t="s">
        <v>593</v>
      </c>
      <c r="AQ68" s="1039"/>
      <c r="AR68" s="1039"/>
      <c r="AS68" s="1039"/>
      <c r="AT68" s="1039"/>
      <c r="AU68" s="1039" t="s">
        <v>579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589</v>
      </c>
      <c r="C69" s="1032"/>
      <c r="D69" s="1032"/>
      <c r="E69" s="1032"/>
      <c r="F69" s="1032"/>
      <c r="G69" s="1032"/>
      <c r="H69" s="1032"/>
      <c r="I69" s="1032"/>
      <c r="J69" s="1032"/>
      <c r="K69" s="1032"/>
      <c r="L69" s="1032"/>
      <c r="M69" s="1032"/>
      <c r="N69" s="1032"/>
      <c r="O69" s="1032"/>
      <c r="P69" s="1033"/>
      <c r="Q69" s="1034">
        <v>45</v>
      </c>
      <c r="R69" s="1028"/>
      <c r="S69" s="1028"/>
      <c r="T69" s="1028"/>
      <c r="U69" s="1028"/>
      <c r="V69" s="1028">
        <v>42</v>
      </c>
      <c r="W69" s="1028"/>
      <c r="X69" s="1028"/>
      <c r="Y69" s="1028"/>
      <c r="Z69" s="1028"/>
      <c r="AA69" s="1028">
        <v>3</v>
      </c>
      <c r="AB69" s="1028"/>
      <c r="AC69" s="1028"/>
      <c r="AD69" s="1028"/>
      <c r="AE69" s="1028"/>
      <c r="AF69" s="1028">
        <v>3</v>
      </c>
      <c r="AG69" s="1028"/>
      <c r="AH69" s="1028"/>
      <c r="AI69" s="1028"/>
      <c r="AJ69" s="1028"/>
      <c r="AK69" s="1028">
        <v>30</v>
      </c>
      <c r="AL69" s="1028"/>
      <c r="AM69" s="1028"/>
      <c r="AN69" s="1028"/>
      <c r="AO69" s="1028"/>
      <c r="AP69" s="1028" t="s">
        <v>576</v>
      </c>
      <c r="AQ69" s="1028"/>
      <c r="AR69" s="1028"/>
      <c r="AS69" s="1028"/>
      <c r="AT69" s="1028"/>
      <c r="AU69" s="1028" t="s">
        <v>576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590</v>
      </c>
      <c r="C70" s="1032"/>
      <c r="D70" s="1032"/>
      <c r="E70" s="1032"/>
      <c r="F70" s="1032"/>
      <c r="G70" s="1032"/>
      <c r="H70" s="1032"/>
      <c r="I70" s="1032"/>
      <c r="J70" s="1032"/>
      <c r="K70" s="1032"/>
      <c r="L70" s="1032"/>
      <c r="M70" s="1032"/>
      <c r="N70" s="1032"/>
      <c r="O70" s="1032"/>
      <c r="P70" s="1033"/>
      <c r="Q70" s="1034">
        <v>23</v>
      </c>
      <c r="R70" s="1028"/>
      <c r="S70" s="1028"/>
      <c r="T70" s="1028"/>
      <c r="U70" s="1028"/>
      <c r="V70" s="1028">
        <v>19</v>
      </c>
      <c r="W70" s="1028"/>
      <c r="X70" s="1028"/>
      <c r="Y70" s="1028"/>
      <c r="Z70" s="1028"/>
      <c r="AA70" s="1028">
        <v>4</v>
      </c>
      <c r="AB70" s="1028"/>
      <c r="AC70" s="1028"/>
      <c r="AD70" s="1028"/>
      <c r="AE70" s="1028"/>
      <c r="AF70" s="1028">
        <v>4</v>
      </c>
      <c r="AG70" s="1028"/>
      <c r="AH70" s="1028"/>
      <c r="AI70" s="1028"/>
      <c r="AJ70" s="1028"/>
      <c r="AK70" s="1028" t="s">
        <v>594</v>
      </c>
      <c r="AL70" s="1028"/>
      <c r="AM70" s="1028"/>
      <c r="AN70" s="1028"/>
      <c r="AO70" s="1028"/>
      <c r="AP70" s="1028" t="s">
        <v>594</v>
      </c>
      <c r="AQ70" s="1028"/>
      <c r="AR70" s="1028"/>
      <c r="AS70" s="1028"/>
      <c r="AT70" s="1028"/>
      <c r="AU70" s="1028" t="s">
        <v>594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591</v>
      </c>
      <c r="C71" s="1032"/>
      <c r="D71" s="1032"/>
      <c r="E71" s="1032"/>
      <c r="F71" s="1032"/>
      <c r="G71" s="1032"/>
      <c r="H71" s="1032"/>
      <c r="I71" s="1032"/>
      <c r="J71" s="1032"/>
      <c r="K71" s="1032"/>
      <c r="L71" s="1032"/>
      <c r="M71" s="1032"/>
      <c r="N71" s="1032"/>
      <c r="O71" s="1032"/>
      <c r="P71" s="1033"/>
      <c r="Q71" s="1034">
        <v>209</v>
      </c>
      <c r="R71" s="1028"/>
      <c r="S71" s="1028"/>
      <c r="T71" s="1028"/>
      <c r="U71" s="1028"/>
      <c r="V71" s="1028">
        <v>203</v>
      </c>
      <c r="W71" s="1028"/>
      <c r="X71" s="1028"/>
      <c r="Y71" s="1028"/>
      <c r="Z71" s="1028"/>
      <c r="AA71" s="1028">
        <v>5</v>
      </c>
      <c r="AB71" s="1028"/>
      <c r="AC71" s="1028"/>
      <c r="AD71" s="1028"/>
      <c r="AE71" s="1028"/>
      <c r="AF71" s="1028">
        <v>5</v>
      </c>
      <c r="AG71" s="1028"/>
      <c r="AH71" s="1028"/>
      <c r="AI71" s="1028"/>
      <c r="AJ71" s="1028"/>
      <c r="AK71" s="1028">
        <v>5</v>
      </c>
      <c r="AL71" s="1028"/>
      <c r="AM71" s="1028"/>
      <c r="AN71" s="1028"/>
      <c r="AO71" s="1028"/>
      <c r="AP71" s="1028" t="s">
        <v>579</v>
      </c>
      <c r="AQ71" s="1028"/>
      <c r="AR71" s="1028"/>
      <c r="AS71" s="1028"/>
      <c r="AT71" s="1028"/>
      <c r="AU71" s="1028" t="s">
        <v>576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592</v>
      </c>
      <c r="C72" s="1032"/>
      <c r="D72" s="1032"/>
      <c r="E72" s="1032"/>
      <c r="F72" s="1032"/>
      <c r="G72" s="1032"/>
      <c r="H72" s="1032"/>
      <c r="I72" s="1032"/>
      <c r="J72" s="1032"/>
      <c r="K72" s="1032"/>
      <c r="L72" s="1032"/>
      <c r="M72" s="1032"/>
      <c r="N72" s="1032"/>
      <c r="O72" s="1032"/>
      <c r="P72" s="1033"/>
      <c r="Q72" s="1035">
        <v>158638</v>
      </c>
      <c r="R72" s="1036"/>
      <c r="S72" s="1036"/>
      <c r="T72" s="1036"/>
      <c r="U72" s="1037"/>
      <c r="V72" s="1028">
        <v>150394</v>
      </c>
      <c r="W72" s="1028"/>
      <c r="X72" s="1028"/>
      <c r="Y72" s="1028"/>
      <c r="Z72" s="1028"/>
      <c r="AA72" s="1028">
        <v>8244</v>
      </c>
      <c r="AB72" s="1028"/>
      <c r="AC72" s="1028"/>
      <c r="AD72" s="1028"/>
      <c r="AE72" s="1028"/>
      <c r="AF72" s="1028">
        <v>8244</v>
      </c>
      <c r="AG72" s="1028"/>
      <c r="AH72" s="1028"/>
      <c r="AI72" s="1028"/>
      <c r="AJ72" s="1028"/>
      <c r="AK72" s="1028" t="s">
        <v>576</v>
      </c>
      <c r="AL72" s="1028"/>
      <c r="AM72" s="1028"/>
      <c r="AN72" s="1028"/>
      <c r="AO72" s="1028"/>
      <c r="AP72" s="1028" t="s">
        <v>595</v>
      </c>
      <c r="AQ72" s="1028"/>
      <c r="AR72" s="1028"/>
      <c r="AS72" s="1028"/>
      <c r="AT72" s="1028"/>
      <c r="AU72" s="1028" t="s">
        <v>596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390</v>
      </c>
      <c r="B88" s="1001" t="s">
        <v>424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8391</v>
      </c>
      <c r="AG88" s="1016"/>
      <c r="AH88" s="1016"/>
      <c r="AI88" s="1016"/>
      <c r="AJ88" s="1016"/>
      <c r="AK88" s="1020"/>
      <c r="AL88" s="1020"/>
      <c r="AM88" s="1020"/>
      <c r="AN88" s="1020"/>
      <c r="AO88" s="1020"/>
      <c r="AP88" s="1016" t="s">
        <v>614</v>
      </c>
      <c r="AQ88" s="1016"/>
      <c r="AR88" s="1016"/>
      <c r="AS88" s="1016"/>
      <c r="AT88" s="1016"/>
      <c r="AU88" s="1016" t="s">
        <v>615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198</v>
      </c>
      <c r="CS102" s="1008"/>
      <c r="CT102" s="1008"/>
      <c r="CU102" s="1008"/>
      <c r="CV102" s="1009"/>
      <c r="CW102" s="1007">
        <v>38</v>
      </c>
      <c r="CX102" s="1008"/>
      <c r="CY102" s="1008"/>
      <c r="CZ102" s="1008"/>
      <c r="DA102" s="1009"/>
      <c r="DB102" s="1007">
        <v>1017</v>
      </c>
      <c r="DC102" s="1008"/>
      <c r="DD102" s="1008"/>
      <c r="DE102" s="1008"/>
      <c r="DF102" s="1009"/>
      <c r="DG102" s="1007" t="s">
        <v>576</v>
      </c>
      <c r="DH102" s="1008"/>
      <c r="DI102" s="1008"/>
      <c r="DJ102" s="1008"/>
      <c r="DK102" s="1009"/>
      <c r="DL102" s="1007" t="s">
        <v>616</v>
      </c>
      <c r="DM102" s="1008"/>
      <c r="DN102" s="1008"/>
      <c r="DO102" s="1008"/>
      <c r="DP102" s="1009"/>
      <c r="DQ102" s="1007" t="s">
        <v>617</v>
      </c>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430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432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433</v>
      </c>
      <c r="AB109" s="951"/>
      <c r="AC109" s="951"/>
      <c r="AD109" s="951"/>
      <c r="AE109" s="952"/>
      <c r="AF109" s="953" t="s">
        <v>434</v>
      </c>
      <c r="AG109" s="951"/>
      <c r="AH109" s="951"/>
      <c r="AI109" s="951"/>
      <c r="AJ109" s="952"/>
      <c r="AK109" s="953" t="s">
        <v>303</v>
      </c>
      <c r="AL109" s="951"/>
      <c r="AM109" s="951"/>
      <c r="AN109" s="951"/>
      <c r="AO109" s="952"/>
      <c r="AP109" s="953" t="s">
        <v>435</v>
      </c>
      <c r="AQ109" s="951"/>
      <c r="AR109" s="951"/>
      <c r="AS109" s="951"/>
      <c r="AT109" s="982"/>
      <c r="AU109" s="950" t="s">
        <v>432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433</v>
      </c>
      <c r="BR109" s="951"/>
      <c r="BS109" s="951"/>
      <c r="BT109" s="951"/>
      <c r="BU109" s="952"/>
      <c r="BV109" s="953" t="s">
        <v>434</v>
      </c>
      <c r="BW109" s="951"/>
      <c r="BX109" s="951"/>
      <c r="BY109" s="951"/>
      <c r="BZ109" s="952"/>
      <c r="CA109" s="953" t="s">
        <v>303</v>
      </c>
      <c r="CB109" s="951"/>
      <c r="CC109" s="951"/>
      <c r="CD109" s="951"/>
      <c r="CE109" s="952"/>
      <c r="CF109" s="989" t="s">
        <v>435</v>
      </c>
      <c r="CG109" s="989"/>
      <c r="CH109" s="989"/>
      <c r="CI109" s="989"/>
      <c r="CJ109" s="989"/>
      <c r="CK109" s="953" t="s">
        <v>436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433</v>
      </c>
      <c r="DH109" s="951"/>
      <c r="DI109" s="951"/>
      <c r="DJ109" s="951"/>
      <c r="DK109" s="952"/>
      <c r="DL109" s="953" t="s">
        <v>434</v>
      </c>
      <c r="DM109" s="951"/>
      <c r="DN109" s="951"/>
      <c r="DO109" s="951"/>
      <c r="DP109" s="952"/>
      <c r="DQ109" s="953" t="s">
        <v>303</v>
      </c>
      <c r="DR109" s="951"/>
      <c r="DS109" s="951"/>
      <c r="DT109" s="951"/>
      <c r="DU109" s="952"/>
      <c r="DV109" s="953" t="s">
        <v>435</v>
      </c>
      <c r="DW109" s="951"/>
      <c r="DX109" s="951"/>
      <c r="DY109" s="951"/>
      <c r="DZ109" s="982"/>
    </row>
    <row r="110" spans="1:131" s="248" customFormat="1" ht="26.25" customHeight="1">
      <c r="A110" s="853" t="s">
        <v>437</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7848498</v>
      </c>
      <c r="AB110" s="944"/>
      <c r="AC110" s="944"/>
      <c r="AD110" s="944"/>
      <c r="AE110" s="945"/>
      <c r="AF110" s="946">
        <v>7696240</v>
      </c>
      <c r="AG110" s="944"/>
      <c r="AH110" s="944"/>
      <c r="AI110" s="944"/>
      <c r="AJ110" s="945"/>
      <c r="AK110" s="946">
        <v>7372216</v>
      </c>
      <c r="AL110" s="944"/>
      <c r="AM110" s="944"/>
      <c r="AN110" s="944"/>
      <c r="AO110" s="945"/>
      <c r="AP110" s="947">
        <v>21</v>
      </c>
      <c r="AQ110" s="948"/>
      <c r="AR110" s="948"/>
      <c r="AS110" s="948"/>
      <c r="AT110" s="949"/>
      <c r="AU110" s="983" t="s">
        <v>73</v>
      </c>
      <c r="AV110" s="984"/>
      <c r="AW110" s="984"/>
      <c r="AX110" s="984"/>
      <c r="AY110" s="984"/>
      <c r="AZ110" s="909" t="s">
        <v>438</v>
      </c>
      <c r="BA110" s="854"/>
      <c r="BB110" s="854"/>
      <c r="BC110" s="854"/>
      <c r="BD110" s="854"/>
      <c r="BE110" s="854"/>
      <c r="BF110" s="854"/>
      <c r="BG110" s="854"/>
      <c r="BH110" s="854"/>
      <c r="BI110" s="854"/>
      <c r="BJ110" s="854"/>
      <c r="BK110" s="854"/>
      <c r="BL110" s="854"/>
      <c r="BM110" s="854"/>
      <c r="BN110" s="854"/>
      <c r="BO110" s="854"/>
      <c r="BP110" s="855"/>
      <c r="BQ110" s="910">
        <v>72003980</v>
      </c>
      <c r="BR110" s="891"/>
      <c r="BS110" s="891"/>
      <c r="BT110" s="891"/>
      <c r="BU110" s="891"/>
      <c r="BV110" s="891">
        <v>71334444</v>
      </c>
      <c r="BW110" s="891"/>
      <c r="BX110" s="891"/>
      <c r="BY110" s="891"/>
      <c r="BZ110" s="891"/>
      <c r="CA110" s="891">
        <v>70501450</v>
      </c>
      <c r="CB110" s="891"/>
      <c r="CC110" s="891"/>
      <c r="CD110" s="891"/>
      <c r="CE110" s="891"/>
      <c r="CF110" s="915">
        <v>200.5</v>
      </c>
      <c r="CG110" s="916"/>
      <c r="CH110" s="916"/>
      <c r="CI110" s="916"/>
      <c r="CJ110" s="916"/>
      <c r="CK110" s="979" t="s">
        <v>439</v>
      </c>
      <c r="CL110" s="865"/>
      <c r="CM110" s="940" t="s">
        <v>440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441</v>
      </c>
      <c r="DH110" s="891"/>
      <c r="DI110" s="891"/>
      <c r="DJ110" s="891"/>
      <c r="DK110" s="891"/>
      <c r="DL110" s="891" t="s">
        <v>129</v>
      </c>
      <c r="DM110" s="891"/>
      <c r="DN110" s="891"/>
      <c r="DO110" s="891"/>
      <c r="DP110" s="891"/>
      <c r="DQ110" s="891" t="s">
        <v>129</v>
      </c>
      <c r="DR110" s="891"/>
      <c r="DS110" s="891"/>
      <c r="DT110" s="891"/>
      <c r="DU110" s="891"/>
      <c r="DV110" s="892" t="s">
        <v>129</v>
      </c>
      <c r="DW110" s="892"/>
      <c r="DX110" s="892"/>
      <c r="DY110" s="892"/>
      <c r="DZ110" s="893"/>
    </row>
    <row r="111" spans="1:131" s="248" customFormat="1" ht="26.25" customHeight="1">
      <c r="A111" s="820" t="s">
        <v>442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129</v>
      </c>
      <c r="AB111" s="972"/>
      <c r="AC111" s="972"/>
      <c r="AD111" s="972"/>
      <c r="AE111" s="973"/>
      <c r="AF111" s="974" t="s">
        <v>441</v>
      </c>
      <c r="AG111" s="972"/>
      <c r="AH111" s="972"/>
      <c r="AI111" s="972"/>
      <c r="AJ111" s="973"/>
      <c r="AK111" s="974" t="s">
        <v>129</v>
      </c>
      <c r="AL111" s="972"/>
      <c r="AM111" s="972"/>
      <c r="AN111" s="972"/>
      <c r="AO111" s="973"/>
      <c r="AP111" s="975" t="s">
        <v>129</v>
      </c>
      <c r="AQ111" s="976"/>
      <c r="AR111" s="976"/>
      <c r="AS111" s="976"/>
      <c r="AT111" s="977"/>
      <c r="AU111" s="985"/>
      <c r="AV111" s="986"/>
      <c r="AW111" s="986"/>
      <c r="AX111" s="986"/>
      <c r="AY111" s="986"/>
      <c r="AZ111" s="861" t="s">
        <v>443</v>
      </c>
      <c r="BA111" s="796"/>
      <c r="BB111" s="796"/>
      <c r="BC111" s="796"/>
      <c r="BD111" s="796"/>
      <c r="BE111" s="796"/>
      <c r="BF111" s="796"/>
      <c r="BG111" s="796"/>
      <c r="BH111" s="796"/>
      <c r="BI111" s="796"/>
      <c r="BJ111" s="796"/>
      <c r="BK111" s="796"/>
      <c r="BL111" s="796"/>
      <c r="BM111" s="796"/>
      <c r="BN111" s="796"/>
      <c r="BO111" s="796"/>
      <c r="BP111" s="797"/>
      <c r="BQ111" s="862">
        <v>908</v>
      </c>
      <c r="BR111" s="863"/>
      <c r="BS111" s="863"/>
      <c r="BT111" s="863"/>
      <c r="BU111" s="863"/>
      <c r="BV111" s="863" t="s">
        <v>441</v>
      </c>
      <c r="BW111" s="863"/>
      <c r="BX111" s="863"/>
      <c r="BY111" s="863"/>
      <c r="BZ111" s="863"/>
      <c r="CA111" s="863" t="s">
        <v>441</v>
      </c>
      <c r="CB111" s="863"/>
      <c r="CC111" s="863"/>
      <c r="CD111" s="863"/>
      <c r="CE111" s="863"/>
      <c r="CF111" s="924" t="s">
        <v>441</v>
      </c>
      <c r="CG111" s="925"/>
      <c r="CH111" s="925"/>
      <c r="CI111" s="925"/>
      <c r="CJ111" s="925"/>
      <c r="CK111" s="980"/>
      <c r="CL111" s="867"/>
      <c r="CM111" s="870" t="s">
        <v>444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129</v>
      </c>
      <c r="DH111" s="863"/>
      <c r="DI111" s="863"/>
      <c r="DJ111" s="863"/>
      <c r="DK111" s="863"/>
      <c r="DL111" s="863" t="s">
        <v>129</v>
      </c>
      <c r="DM111" s="863"/>
      <c r="DN111" s="863"/>
      <c r="DO111" s="863"/>
      <c r="DP111" s="863"/>
      <c r="DQ111" s="863" t="s">
        <v>129</v>
      </c>
      <c r="DR111" s="863"/>
      <c r="DS111" s="863"/>
      <c r="DT111" s="863"/>
      <c r="DU111" s="863"/>
      <c r="DV111" s="840" t="s">
        <v>129</v>
      </c>
      <c r="DW111" s="840"/>
      <c r="DX111" s="840"/>
      <c r="DY111" s="840"/>
      <c r="DZ111" s="841"/>
    </row>
    <row r="112" spans="1:131" s="248" customFormat="1" ht="26.25" customHeight="1">
      <c r="A112" s="965" t="s">
        <v>445</v>
      </c>
      <c r="B112" s="966"/>
      <c r="C112" s="796" t="s">
        <v>446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129</v>
      </c>
      <c r="AB112" s="826"/>
      <c r="AC112" s="826"/>
      <c r="AD112" s="826"/>
      <c r="AE112" s="827"/>
      <c r="AF112" s="828" t="s">
        <v>441</v>
      </c>
      <c r="AG112" s="826"/>
      <c r="AH112" s="826"/>
      <c r="AI112" s="826"/>
      <c r="AJ112" s="827"/>
      <c r="AK112" s="828" t="s">
        <v>129</v>
      </c>
      <c r="AL112" s="826"/>
      <c r="AM112" s="826"/>
      <c r="AN112" s="826"/>
      <c r="AO112" s="827"/>
      <c r="AP112" s="873" t="s">
        <v>441</v>
      </c>
      <c r="AQ112" s="874"/>
      <c r="AR112" s="874"/>
      <c r="AS112" s="874"/>
      <c r="AT112" s="875"/>
      <c r="AU112" s="985"/>
      <c r="AV112" s="986"/>
      <c r="AW112" s="986"/>
      <c r="AX112" s="986"/>
      <c r="AY112" s="986"/>
      <c r="AZ112" s="861" t="s">
        <v>447</v>
      </c>
      <c r="BA112" s="796"/>
      <c r="BB112" s="796"/>
      <c r="BC112" s="796"/>
      <c r="BD112" s="796"/>
      <c r="BE112" s="796"/>
      <c r="BF112" s="796"/>
      <c r="BG112" s="796"/>
      <c r="BH112" s="796"/>
      <c r="BI112" s="796"/>
      <c r="BJ112" s="796"/>
      <c r="BK112" s="796"/>
      <c r="BL112" s="796"/>
      <c r="BM112" s="796"/>
      <c r="BN112" s="796"/>
      <c r="BO112" s="796"/>
      <c r="BP112" s="797"/>
      <c r="BQ112" s="862">
        <v>14316296</v>
      </c>
      <c r="BR112" s="863"/>
      <c r="BS112" s="863"/>
      <c r="BT112" s="863"/>
      <c r="BU112" s="863"/>
      <c r="BV112" s="863">
        <v>13940911</v>
      </c>
      <c r="BW112" s="863"/>
      <c r="BX112" s="863"/>
      <c r="BY112" s="863"/>
      <c r="BZ112" s="863"/>
      <c r="CA112" s="863">
        <v>14285386</v>
      </c>
      <c r="CB112" s="863"/>
      <c r="CC112" s="863"/>
      <c r="CD112" s="863"/>
      <c r="CE112" s="863"/>
      <c r="CF112" s="924">
        <v>40.6</v>
      </c>
      <c r="CG112" s="925"/>
      <c r="CH112" s="925"/>
      <c r="CI112" s="925"/>
      <c r="CJ112" s="925"/>
      <c r="CK112" s="980"/>
      <c r="CL112" s="867"/>
      <c r="CM112" s="870" t="s">
        <v>448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441</v>
      </c>
      <c r="DH112" s="863"/>
      <c r="DI112" s="863"/>
      <c r="DJ112" s="863"/>
      <c r="DK112" s="863"/>
      <c r="DL112" s="863" t="s">
        <v>441</v>
      </c>
      <c r="DM112" s="863"/>
      <c r="DN112" s="863"/>
      <c r="DO112" s="863"/>
      <c r="DP112" s="863"/>
      <c r="DQ112" s="863" t="s">
        <v>388</v>
      </c>
      <c r="DR112" s="863"/>
      <c r="DS112" s="863"/>
      <c r="DT112" s="863"/>
      <c r="DU112" s="863"/>
      <c r="DV112" s="840" t="s">
        <v>418</v>
      </c>
      <c r="DW112" s="840"/>
      <c r="DX112" s="840"/>
      <c r="DY112" s="840"/>
      <c r="DZ112" s="841"/>
    </row>
    <row r="113" spans="1:130" s="248" customFormat="1" ht="26.25" customHeight="1">
      <c r="A113" s="967"/>
      <c r="B113" s="968"/>
      <c r="C113" s="796" t="s">
        <v>449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1304163</v>
      </c>
      <c r="AB113" s="972"/>
      <c r="AC113" s="972"/>
      <c r="AD113" s="972"/>
      <c r="AE113" s="973"/>
      <c r="AF113" s="974">
        <v>1260233</v>
      </c>
      <c r="AG113" s="972"/>
      <c r="AH113" s="972"/>
      <c r="AI113" s="972"/>
      <c r="AJ113" s="973"/>
      <c r="AK113" s="974">
        <v>1136307</v>
      </c>
      <c r="AL113" s="972"/>
      <c r="AM113" s="972"/>
      <c r="AN113" s="972"/>
      <c r="AO113" s="973"/>
      <c r="AP113" s="975">
        <v>3.2</v>
      </c>
      <c r="AQ113" s="976"/>
      <c r="AR113" s="976"/>
      <c r="AS113" s="976"/>
      <c r="AT113" s="977"/>
      <c r="AU113" s="985"/>
      <c r="AV113" s="986"/>
      <c r="AW113" s="986"/>
      <c r="AX113" s="986"/>
      <c r="AY113" s="986"/>
      <c r="AZ113" s="861" t="s">
        <v>450</v>
      </c>
      <c r="BA113" s="796"/>
      <c r="BB113" s="796"/>
      <c r="BC113" s="796"/>
      <c r="BD113" s="796"/>
      <c r="BE113" s="796"/>
      <c r="BF113" s="796"/>
      <c r="BG113" s="796"/>
      <c r="BH113" s="796"/>
      <c r="BI113" s="796"/>
      <c r="BJ113" s="796"/>
      <c r="BK113" s="796"/>
      <c r="BL113" s="796"/>
      <c r="BM113" s="796"/>
      <c r="BN113" s="796"/>
      <c r="BO113" s="796"/>
      <c r="BP113" s="797"/>
      <c r="BQ113" s="862" t="s">
        <v>388</v>
      </c>
      <c r="BR113" s="863"/>
      <c r="BS113" s="863"/>
      <c r="BT113" s="863"/>
      <c r="BU113" s="863"/>
      <c r="BV113" s="863" t="s">
        <v>441</v>
      </c>
      <c r="BW113" s="863"/>
      <c r="BX113" s="863"/>
      <c r="BY113" s="863"/>
      <c r="BZ113" s="863"/>
      <c r="CA113" s="863" t="s">
        <v>388</v>
      </c>
      <c r="CB113" s="863"/>
      <c r="CC113" s="863"/>
      <c r="CD113" s="863"/>
      <c r="CE113" s="863"/>
      <c r="CF113" s="924" t="s">
        <v>441</v>
      </c>
      <c r="CG113" s="925"/>
      <c r="CH113" s="925"/>
      <c r="CI113" s="925"/>
      <c r="CJ113" s="925"/>
      <c r="CK113" s="980"/>
      <c r="CL113" s="867"/>
      <c r="CM113" s="870" t="s">
        <v>451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129</v>
      </c>
      <c r="DH113" s="826"/>
      <c r="DI113" s="826"/>
      <c r="DJ113" s="826"/>
      <c r="DK113" s="827"/>
      <c r="DL113" s="828" t="s">
        <v>452</v>
      </c>
      <c r="DM113" s="826"/>
      <c r="DN113" s="826"/>
      <c r="DO113" s="826"/>
      <c r="DP113" s="827"/>
      <c r="DQ113" s="828" t="s">
        <v>441</v>
      </c>
      <c r="DR113" s="826"/>
      <c r="DS113" s="826"/>
      <c r="DT113" s="826"/>
      <c r="DU113" s="827"/>
      <c r="DV113" s="873" t="s">
        <v>441</v>
      </c>
      <c r="DW113" s="874"/>
      <c r="DX113" s="874"/>
      <c r="DY113" s="874"/>
      <c r="DZ113" s="875"/>
    </row>
    <row r="114" spans="1:130" s="248" customFormat="1" ht="26.25" customHeight="1">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129</v>
      </c>
      <c r="AB114" s="826"/>
      <c r="AC114" s="826"/>
      <c r="AD114" s="826"/>
      <c r="AE114" s="827"/>
      <c r="AF114" s="828" t="s">
        <v>129</v>
      </c>
      <c r="AG114" s="826"/>
      <c r="AH114" s="826"/>
      <c r="AI114" s="826"/>
      <c r="AJ114" s="827"/>
      <c r="AK114" s="828" t="s">
        <v>129</v>
      </c>
      <c r="AL114" s="826"/>
      <c r="AM114" s="826"/>
      <c r="AN114" s="826"/>
      <c r="AO114" s="827"/>
      <c r="AP114" s="873" t="s">
        <v>441</v>
      </c>
      <c r="AQ114" s="874"/>
      <c r="AR114" s="874"/>
      <c r="AS114" s="874"/>
      <c r="AT114" s="875"/>
      <c r="AU114" s="985"/>
      <c r="AV114" s="986"/>
      <c r="AW114" s="986"/>
      <c r="AX114" s="986"/>
      <c r="AY114" s="986"/>
      <c r="AZ114" s="861" t="s">
        <v>454</v>
      </c>
      <c r="BA114" s="796"/>
      <c r="BB114" s="796"/>
      <c r="BC114" s="796"/>
      <c r="BD114" s="796"/>
      <c r="BE114" s="796"/>
      <c r="BF114" s="796"/>
      <c r="BG114" s="796"/>
      <c r="BH114" s="796"/>
      <c r="BI114" s="796"/>
      <c r="BJ114" s="796"/>
      <c r="BK114" s="796"/>
      <c r="BL114" s="796"/>
      <c r="BM114" s="796"/>
      <c r="BN114" s="796"/>
      <c r="BO114" s="796"/>
      <c r="BP114" s="797"/>
      <c r="BQ114" s="862">
        <v>11087217</v>
      </c>
      <c r="BR114" s="863"/>
      <c r="BS114" s="863"/>
      <c r="BT114" s="863"/>
      <c r="BU114" s="863"/>
      <c r="BV114" s="863">
        <v>10421497</v>
      </c>
      <c r="BW114" s="863"/>
      <c r="BX114" s="863"/>
      <c r="BY114" s="863"/>
      <c r="BZ114" s="863"/>
      <c r="CA114" s="863">
        <v>10328314</v>
      </c>
      <c r="CB114" s="863"/>
      <c r="CC114" s="863"/>
      <c r="CD114" s="863"/>
      <c r="CE114" s="863"/>
      <c r="CF114" s="924">
        <v>29.4</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418</v>
      </c>
      <c r="DH114" s="826"/>
      <c r="DI114" s="826"/>
      <c r="DJ114" s="826"/>
      <c r="DK114" s="827"/>
      <c r="DL114" s="828" t="s">
        <v>129</v>
      </c>
      <c r="DM114" s="826"/>
      <c r="DN114" s="826"/>
      <c r="DO114" s="826"/>
      <c r="DP114" s="827"/>
      <c r="DQ114" s="828" t="s">
        <v>129</v>
      </c>
      <c r="DR114" s="826"/>
      <c r="DS114" s="826"/>
      <c r="DT114" s="826"/>
      <c r="DU114" s="827"/>
      <c r="DV114" s="873" t="s">
        <v>388</v>
      </c>
      <c r="DW114" s="874"/>
      <c r="DX114" s="874"/>
      <c r="DY114" s="874"/>
      <c r="DZ114" s="875"/>
    </row>
    <row r="115" spans="1:130" s="248" customFormat="1" ht="26.25" customHeight="1">
      <c r="A115" s="967"/>
      <c r="B115" s="968"/>
      <c r="C115" s="796" t="s">
        <v>456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133063</v>
      </c>
      <c r="AB115" s="972"/>
      <c r="AC115" s="972"/>
      <c r="AD115" s="972"/>
      <c r="AE115" s="973"/>
      <c r="AF115" s="974">
        <v>923</v>
      </c>
      <c r="AG115" s="972"/>
      <c r="AH115" s="972"/>
      <c r="AI115" s="972"/>
      <c r="AJ115" s="973"/>
      <c r="AK115" s="974" t="s">
        <v>388</v>
      </c>
      <c r="AL115" s="972"/>
      <c r="AM115" s="972"/>
      <c r="AN115" s="972"/>
      <c r="AO115" s="973"/>
      <c r="AP115" s="975" t="s">
        <v>452</v>
      </c>
      <c r="AQ115" s="976"/>
      <c r="AR115" s="976"/>
      <c r="AS115" s="976"/>
      <c r="AT115" s="977"/>
      <c r="AU115" s="985"/>
      <c r="AV115" s="986"/>
      <c r="AW115" s="986"/>
      <c r="AX115" s="986"/>
      <c r="AY115" s="986"/>
      <c r="AZ115" s="861" t="s">
        <v>457</v>
      </c>
      <c r="BA115" s="796"/>
      <c r="BB115" s="796"/>
      <c r="BC115" s="796"/>
      <c r="BD115" s="796"/>
      <c r="BE115" s="796"/>
      <c r="BF115" s="796"/>
      <c r="BG115" s="796"/>
      <c r="BH115" s="796"/>
      <c r="BI115" s="796"/>
      <c r="BJ115" s="796"/>
      <c r="BK115" s="796"/>
      <c r="BL115" s="796"/>
      <c r="BM115" s="796"/>
      <c r="BN115" s="796"/>
      <c r="BO115" s="796"/>
      <c r="BP115" s="797"/>
      <c r="BQ115" s="862" t="s">
        <v>129</v>
      </c>
      <c r="BR115" s="863"/>
      <c r="BS115" s="863"/>
      <c r="BT115" s="863"/>
      <c r="BU115" s="863"/>
      <c r="BV115" s="863" t="s">
        <v>418</v>
      </c>
      <c r="BW115" s="863"/>
      <c r="BX115" s="863"/>
      <c r="BY115" s="863"/>
      <c r="BZ115" s="863"/>
      <c r="CA115" s="863" t="s">
        <v>418</v>
      </c>
      <c r="CB115" s="863"/>
      <c r="CC115" s="863"/>
      <c r="CD115" s="863"/>
      <c r="CE115" s="863"/>
      <c r="CF115" s="924" t="s">
        <v>388</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441</v>
      </c>
      <c r="DH115" s="826"/>
      <c r="DI115" s="826"/>
      <c r="DJ115" s="826"/>
      <c r="DK115" s="827"/>
      <c r="DL115" s="828" t="s">
        <v>388</v>
      </c>
      <c r="DM115" s="826"/>
      <c r="DN115" s="826"/>
      <c r="DO115" s="826"/>
      <c r="DP115" s="827"/>
      <c r="DQ115" s="828" t="s">
        <v>129</v>
      </c>
      <c r="DR115" s="826"/>
      <c r="DS115" s="826"/>
      <c r="DT115" s="826"/>
      <c r="DU115" s="827"/>
      <c r="DV115" s="873" t="s">
        <v>129</v>
      </c>
      <c r="DW115" s="874"/>
      <c r="DX115" s="874"/>
      <c r="DY115" s="874"/>
      <c r="DZ115" s="875"/>
    </row>
    <row r="116" spans="1:130" s="248" customFormat="1" ht="26.25" customHeight="1">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129</v>
      </c>
      <c r="AB116" s="826"/>
      <c r="AC116" s="826"/>
      <c r="AD116" s="826"/>
      <c r="AE116" s="827"/>
      <c r="AF116" s="828" t="s">
        <v>441</v>
      </c>
      <c r="AG116" s="826"/>
      <c r="AH116" s="826"/>
      <c r="AI116" s="826"/>
      <c r="AJ116" s="827"/>
      <c r="AK116" s="828" t="s">
        <v>129</v>
      </c>
      <c r="AL116" s="826"/>
      <c r="AM116" s="826"/>
      <c r="AN116" s="826"/>
      <c r="AO116" s="827"/>
      <c r="AP116" s="873" t="s">
        <v>452</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129</v>
      </c>
      <c r="BR116" s="863"/>
      <c r="BS116" s="863"/>
      <c r="BT116" s="863"/>
      <c r="BU116" s="863"/>
      <c r="BV116" s="863" t="s">
        <v>388</v>
      </c>
      <c r="BW116" s="863"/>
      <c r="BX116" s="863"/>
      <c r="BY116" s="863"/>
      <c r="BZ116" s="863"/>
      <c r="CA116" s="863" t="s">
        <v>388</v>
      </c>
      <c r="CB116" s="863"/>
      <c r="CC116" s="863"/>
      <c r="CD116" s="863"/>
      <c r="CE116" s="863"/>
      <c r="CF116" s="924" t="s">
        <v>388</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129</v>
      </c>
      <c r="DH116" s="826"/>
      <c r="DI116" s="826"/>
      <c r="DJ116" s="826"/>
      <c r="DK116" s="827"/>
      <c r="DL116" s="828" t="s">
        <v>129</v>
      </c>
      <c r="DM116" s="826"/>
      <c r="DN116" s="826"/>
      <c r="DO116" s="826"/>
      <c r="DP116" s="827"/>
      <c r="DQ116" s="828" t="s">
        <v>129</v>
      </c>
      <c r="DR116" s="826"/>
      <c r="DS116" s="826"/>
      <c r="DT116" s="826"/>
      <c r="DU116" s="827"/>
      <c r="DV116" s="873" t="s">
        <v>418</v>
      </c>
      <c r="DW116" s="874"/>
      <c r="DX116" s="874"/>
      <c r="DY116" s="874"/>
      <c r="DZ116" s="875"/>
    </row>
    <row r="117" spans="1:130" s="248" customFormat="1" ht="26.25" customHeight="1">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9285724</v>
      </c>
      <c r="AB117" s="958"/>
      <c r="AC117" s="958"/>
      <c r="AD117" s="958"/>
      <c r="AE117" s="959"/>
      <c r="AF117" s="960">
        <v>8957396</v>
      </c>
      <c r="AG117" s="958"/>
      <c r="AH117" s="958"/>
      <c r="AI117" s="958"/>
      <c r="AJ117" s="959"/>
      <c r="AK117" s="960">
        <v>8508523</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418</v>
      </c>
      <c r="BR117" s="863"/>
      <c r="BS117" s="863"/>
      <c r="BT117" s="863"/>
      <c r="BU117" s="863"/>
      <c r="BV117" s="863" t="s">
        <v>441</v>
      </c>
      <c r="BW117" s="863"/>
      <c r="BX117" s="863"/>
      <c r="BY117" s="863"/>
      <c r="BZ117" s="863"/>
      <c r="CA117" s="863" t="s">
        <v>418</v>
      </c>
      <c r="CB117" s="863"/>
      <c r="CC117" s="863"/>
      <c r="CD117" s="863"/>
      <c r="CE117" s="863"/>
      <c r="CF117" s="924" t="s">
        <v>441</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441</v>
      </c>
      <c r="DH117" s="826"/>
      <c r="DI117" s="826"/>
      <c r="DJ117" s="826"/>
      <c r="DK117" s="827"/>
      <c r="DL117" s="828" t="s">
        <v>418</v>
      </c>
      <c r="DM117" s="826"/>
      <c r="DN117" s="826"/>
      <c r="DO117" s="826"/>
      <c r="DP117" s="827"/>
      <c r="DQ117" s="828" t="s">
        <v>441</v>
      </c>
      <c r="DR117" s="826"/>
      <c r="DS117" s="826"/>
      <c r="DT117" s="826"/>
      <c r="DU117" s="827"/>
      <c r="DV117" s="873" t="s">
        <v>441</v>
      </c>
      <c r="DW117" s="874"/>
      <c r="DX117" s="874"/>
      <c r="DY117" s="874"/>
      <c r="DZ117" s="875"/>
    </row>
    <row r="118" spans="1:130" s="248" customFormat="1" ht="26.25" customHeight="1">
      <c r="A118" s="950" t="s">
        <v>436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433</v>
      </c>
      <c r="AB118" s="951"/>
      <c r="AC118" s="951"/>
      <c r="AD118" s="951"/>
      <c r="AE118" s="952"/>
      <c r="AF118" s="953" t="s">
        <v>434</v>
      </c>
      <c r="AG118" s="951"/>
      <c r="AH118" s="951"/>
      <c r="AI118" s="951"/>
      <c r="AJ118" s="952"/>
      <c r="AK118" s="953" t="s">
        <v>303</v>
      </c>
      <c r="AL118" s="951"/>
      <c r="AM118" s="951"/>
      <c r="AN118" s="951"/>
      <c r="AO118" s="952"/>
      <c r="AP118" s="954" t="s">
        <v>435</v>
      </c>
      <c r="AQ118" s="955"/>
      <c r="AR118" s="955"/>
      <c r="AS118" s="955"/>
      <c r="AT118" s="956"/>
      <c r="AU118" s="985"/>
      <c r="AV118" s="986"/>
      <c r="AW118" s="986"/>
      <c r="AX118" s="986"/>
      <c r="AY118" s="986"/>
      <c r="AZ118" s="928" t="s">
        <v>465</v>
      </c>
      <c r="BA118" s="929"/>
      <c r="BB118" s="929"/>
      <c r="BC118" s="929"/>
      <c r="BD118" s="929"/>
      <c r="BE118" s="929"/>
      <c r="BF118" s="929"/>
      <c r="BG118" s="929"/>
      <c r="BH118" s="929"/>
      <c r="BI118" s="929"/>
      <c r="BJ118" s="929"/>
      <c r="BK118" s="929"/>
      <c r="BL118" s="929"/>
      <c r="BM118" s="929"/>
      <c r="BN118" s="929"/>
      <c r="BO118" s="929"/>
      <c r="BP118" s="930"/>
      <c r="BQ118" s="931" t="s">
        <v>441</v>
      </c>
      <c r="BR118" s="894"/>
      <c r="BS118" s="894"/>
      <c r="BT118" s="894"/>
      <c r="BU118" s="894"/>
      <c r="BV118" s="894" t="s">
        <v>418</v>
      </c>
      <c r="BW118" s="894"/>
      <c r="BX118" s="894"/>
      <c r="BY118" s="894"/>
      <c r="BZ118" s="894"/>
      <c r="CA118" s="894" t="s">
        <v>452</v>
      </c>
      <c r="CB118" s="894"/>
      <c r="CC118" s="894"/>
      <c r="CD118" s="894"/>
      <c r="CE118" s="894"/>
      <c r="CF118" s="924" t="s">
        <v>129</v>
      </c>
      <c r="CG118" s="925"/>
      <c r="CH118" s="925"/>
      <c r="CI118" s="925"/>
      <c r="CJ118" s="925"/>
      <c r="CK118" s="980"/>
      <c r="CL118" s="867"/>
      <c r="CM118" s="870" t="s">
        <v>466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418</v>
      </c>
      <c r="DH118" s="826"/>
      <c r="DI118" s="826"/>
      <c r="DJ118" s="826"/>
      <c r="DK118" s="827"/>
      <c r="DL118" s="828" t="s">
        <v>441</v>
      </c>
      <c r="DM118" s="826"/>
      <c r="DN118" s="826"/>
      <c r="DO118" s="826"/>
      <c r="DP118" s="827"/>
      <c r="DQ118" s="828" t="s">
        <v>441</v>
      </c>
      <c r="DR118" s="826"/>
      <c r="DS118" s="826"/>
      <c r="DT118" s="826"/>
      <c r="DU118" s="827"/>
      <c r="DV118" s="873" t="s">
        <v>452</v>
      </c>
      <c r="DW118" s="874"/>
      <c r="DX118" s="874"/>
      <c r="DY118" s="874"/>
      <c r="DZ118" s="875"/>
    </row>
    <row r="119" spans="1:130" s="248" customFormat="1" ht="26.25" customHeight="1">
      <c r="A119" s="864" t="s">
        <v>439</v>
      </c>
      <c r="B119" s="865"/>
      <c r="C119" s="940" t="s">
        <v>440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129</v>
      </c>
      <c r="AB119" s="944"/>
      <c r="AC119" s="944"/>
      <c r="AD119" s="944"/>
      <c r="AE119" s="945"/>
      <c r="AF119" s="946" t="s">
        <v>418</v>
      </c>
      <c r="AG119" s="944"/>
      <c r="AH119" s="944"/>
      <c r="AI119" s="944"/>
      <c r="AJ119" s="945"/>
      <c r="AK119" s="946" t="s">
        <v>418</v>
      </c>
      <c r="AL119" s="944"/>
      <c r="AM119" s="944"/>
      <c r="AN119" s="944"/>
      <c r="AO119" s="945"/>
      <c r="AP119" s="947" t="s">
        <v>418</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467</v>
      </c>
      <c r="BP119" s="927"/>
      <c r="BQ119" s="931">
        <v>97408401</v>
      </c>
      <c r="BR119" s="894"/>
      <c r="BS119" s="894"/>
      <c r="BT119" s="894"/>
      <c r="BU119" s="894"/>
      <c r="BV119" s="894">
        <v>95696852</v>
      </c>
      <c r="BW119" s="894"/>
      <c r="BX119" s="894"/>
      <c r="BY119" s="894"/>
      <c r="BZ119" s="894"/>
      <c r="CA119" s="894">
        <v>95115150</v>
      </c>
      <c r="CB119" s="894"/>
      <c r="CC119" s="894"/>
      <c r="CD119" s="894"/>
      <c r="CE119" s="894"/>
      <c r="CF119" s="792"/>
      <c r="CG119" s="793"/>
      <c r="CH119" s="793"/>
      <c r="CI119" s="793"/>
      <c r="CJ119" s="883"/>
      <c r="CK119" s="981"/>
      <c r="CL119" s="869"/>
      <c r="CM119" s="887" t="s">
        <v>468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908</v>
      </c>
      <c r="DH119" s="809"/>
      <c r="DI119" s="809"/>
      <c r="DJ119" s="809"/>
      <c r="DK119" s="810"/>
      <c r="DL119" s="811" t="s">
        <v>418</v>
      </c>
      <c r="DM119" s="809"/>
      <c r="DN119" s="809"/>
      <c r="DO119" s="809"/>
      <c r="DP119" s="810"/>
      <c r="DQ119" s="811" t="s">
        <v>418</v>
      </c>
      <c r="DR119" s="809"/>
      <c r="DS119" s="809"/>
      <c r="DT119" s="809"/>
      <c r="DU119" s="810"/>
      <c r="DV119" s="897" t="s">
        <v>418</v>
      </c>
      <c r="DW119" s="898"/>
      <c r="DX119" s="898"/>
      <c r="DY119" s="898"/>
      <c r="DZ119" s="899"/>
    </row>
    <row r="120" spans="1:130" s="248" customFormat="1" ht="26.25" customHeight="1">
      <c r="A120" s="866"/>
      <c r="B120" s="867"/>
      <c r="C120" s="870" t="s">
        <v>444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129</v>
      </c>
      <c r="AB120" s="826"/>
      <c r="AC120" s="826"/>
      <c r="AD120" s="826"/>
      <c r="AE120" s="827"/>
      <c r="AF120" s="828" t="s">
        <v>441</v>
      </c>
      <c r="AG120" s="826"/>
      <c r="AH120" s="826"/>
      <c r="AI120" s="826"/>
      <c r="AJ120" s="827"/>
      <c r="AK120" s="828" t="s">
        <v>129</v>
      </c>
      <c r="AL120" s="826"/>
      <c r="AM120" s="826"/>
      <c r="AN120" s="826"/>
      <c r="AO120" s="827"/>
      <c r="AP120" s="873" t="s">
        <v>418</v>
      </c>
      <c r="AQ120" s="874"/>
      <c r="AR120" s="874"/>
      <c r="AS120" s="874"/>
      <c r="AT120" s="875"/>
      <c r="AU120" s="932" t="s">
        <v>469</v>
      </c>
      <c r="AV120" s="933"/>
      <c r="AW120" s="933"/>
      <c r="AX120" s="933"/>
      <c r="AY120" s="934"/>
      <c r="AZ120" s="909" t="s">
        <v>470</v>
      </c>
      <c r="BA120" s="854"/>
      <c r="BB120" s="854"/>
      <c r="BC120" s="854"/>
      <c r="BD120" s="854"/>
      <c r="BE120" s="854"/>
      <c r="BF120" s="854"/>
      <c r="BG120" s="854"/>
      <c r="BH120" s="854"/>
      <c r="BI120" s="854"/>
      <c r="BJ120" s="854"/>
      <c r="BK120" s="854"/>
      <c r="BL120" s="854"/>
      <c r="BM120" s="854"/>
      <c r="BN120" s="854"/>
      <c r="BO120" s="854"/>
      <c r="BP120" s="855"/>
      <c r="BQ120" s="910">
        <v>32967031</v>
      </c>
      <c r="BR120" s="891"/>
      <c r="BS120" s="891"/>
      <c r="BT120" s="891"/>
      <c r="BU120" s="891"/>
      <c r="BV120" s="891">
        <v>40030380</v>
      </c>
      <c r="BW120" s="891"/>
      <c r="BX120" s="891"/>
      <c r="BY120" s="891"/>
      <c r="BZ120" s="891"/>
      <c r="CA120" s="891">
        <v>44380357</v>
      </c>
      <c r="CB120" s="891"/>
      <c r="CC120" s="891"/>
      <c r="CD120" s="891"/>
      <c r="CE120" s="891"/>
      <c r="CF120" s="915">
        <v>126.2</v>
      </c>
      <c r="CG120" s="916"/>
      <c r="CH120" s="916"/>
      <c r="CI120" s="916"/>
      <c r="CJ120" s="916"/>
      <c r="CK120" s="917" t="s">
        <v>471</v>
      </c>
      <c r="CL120" s="901"/>
      <c r="CM120" s="901"/>
      <c r="CN120" s="901"/>
      <c r="CO120" s="902"/>
      <c r="CP120" s="921" t="s">
        <v>408</v>
      </c>
      <c r="CQ120" s="922"/>
      <c r="CR120" s="922"/>
      <c r="CS120" s="922"/>
      <c r="CT120" s="922"/>
      <c r="CU120" s="922"/>
      <c r="CV120" s="922"/>
      <c r="CW120" s="922"/>
      <c r="CX120" s="922"/>
      <c r="CY120" s="922"/>
      <c r="CZ120" s="922"/>
      <c r="DA120" s="922"/>
      <c r="DB120" s="922"/>
      <c r="DC120" s="922"/>
      <c r="DD120" s="922"/>
      <c r="DE120" s="922"/>
      <c r="DF120" s="923"/>
      <c r="DG120" s="910">
        <v>9903768</v>
      </c>
      <c r="DH120" s="891"/>
      <c r="DI120" s="891"/>
      <c r="DJ120" s="891"/>
      <c r="DK120" s="891"/>
      <c r="DL120" s="891">
        <v>9179988</v>
      </c>
      <c r="DM120" s="891"/>
      <c r="DN120" s="891"/>
      <c r="DO120" s="891"/>
      <c r="DP120" s="891"/>
      <c r="DQ120" s="891">
        <v>8812556</v>
      </c>
      <c r="DR120" s="891"/>
      <c r="DS120" s="891"/>
      <c r="DT120" s="891"/>
      <c r="DU120" s="891"/>
      <c r="DV120" s="892">
        <v>25.1</v>
      </c>
      <c r="DW120" s="892"/>
      <c r="DX120" s="892"/>
      <c r="DY120" s="892"/>
      <c r="DZ120" s="893"/>
    </row>
    <row r="121" spans="1:130" s="248" customFormat="1" ht="26.25" customHeight="1">
      <c r="A121" s="866"/>
      <c r="B121" s="867"/>
      <c r="C121" s="912" t="s">
        <v>472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131229</v>
      </c>
      <c r="AB121" s="826"/>
      <c r="AC121" s="826"/>
      <c r="AD121" s="826"/>
      <c r="AE121" s="827"/>
      <c r="AF121" s="828" t="s">
        <v>441</v>
      </c>
      <c r="AG121" s="826"/>
      <c r="AH121" s="826"/>
      <c r="AI121" s="826"/>
      <c r="AJ121" s="827"/>
      <c r="AK121" s="828" t="s">
        <v>129</v>
      </c>
      <c r="AL121" s="826"/>
      <c r="AM121" s="826"/>
      <c r="AN121" s="826"/>
      <c r="AO121" s="827"/>
      <c r="AP121" s="873" t="s">
        <v>129</v>
      </c>
      <c r="AQ121" s="874"/>
      <c r="AR121" s="874"/>
      <c r="AS121" s="874"/>
      <c r="AT121" s="875"/>
      <c r="AU121" s="935"/>
      <c r="AV121" s="936"/>
      <c r="AW121" s="936"/>
      <c r="AX121" s="936"/>
      <c r="AY121" s="937"/>
      <c r="AZ121" s="861" t="s">
        <v>473</v>
      </c>
      <c r="BA121" s="796"/>
      <c r="BB121" s="796"/>
      <c r="BC121" s="796"/>
      <c r="BD121" s="796"/>
      <c r="BE121" s="796"/>
      <c r="BF121" s="796"/>
      <c r="BG121" s="796"/>
      <c r="BH121" s="796"/>
      <c r="BI121" s="796"/>
      <c r="BJ121" s="796"/>
      <c r="BK121" s="796"/>
      <c r="BL121" s="796"/>
      <c r="BM121" s="796"/>
      <c r="BN121" s="796"/>
      <c r="BO121" s="796"/>
      <c r="BP121" s="797"/>
      <c r="BQ121" s="862">
        <v>8052931</v>
      </c>
      <c r="BR121" s="863"/>
      <c r="BS121" s="863"/>
      <c r="BT121" s="863"/>
      <c r="BU121" s="863"/>
      <c r="BV121" s="863">
        <v>7343926</v>
      </c>
      <c r="BW121" s="863"/>
      <c r="BX121" s="863"/>
      <c r="BY121" s="863"/>
      <c r="BZ121" s="863"/>
      <c r="CA121" s="863">
        <v>7308102</v>
      </c>
      <c r="CB121" s="863"/>
      <c r="CC121" s="863"/>
      <c r="CD121" s="863"/>
      <c r="CE121" s="863"/>
      <c r="CF121" s="924">
        <v>20.8</v>
      </c>
      <c r="CG121" s="925"/>
      <c r="CH121" s="925"/>
      <c r="CI121" s="925"/>
      <c r="CJ121" s="925"/>
      <c r="CK121" s="918"/>
      <c r="CL121" s="904"/>
      <c r="CM121" s="904"/>
      <c r="CN121" s="904"/>
      <c r="CO121" s="905"/>
      <c r="CP121" s="884" t="s">
        <v>411</v>
      </c>
      <c r="CQ121" s="885"/>
      <c r="CR121" s="885"/>
      <c r="CS121" s="885"/>
      <c r="CT121" s="885"/>
      <c r="CU121" s="885"/>
      <c r="CV121" s="885"/>
      <c r="CW121" s="885"/>
      <c r="CX121" s="885"/>
      <c r="CY121" s="885"/>
      <c r="CZ121" s="885"/>
      <c r="DA121" s="885"/>
      <c r="DB121" s="885"/>
      <c r="DC121" s="885"/>
      <c r="DD121" s="885"/>
      <c r="DE121" s="885"/>
      <c r="DF121" s="886"/>
      <c r="DG121" s="862" t="s">
        <v>129</v>
      </c>
      <c r="DH121" s="863"/>
      <c r="DI121" s="863"/>
      <c r="DJ121" s="863"/>
      <c r="DK121" s="863"/>
      <c r="DL121" s="863">
        <v>1958167</v>
      </c>
      <c r="DM121" s="863"/>
      <c r="DN121" s="863"/>
      <c r="DO121" s="863"/>
      <c r="DP121" s="863"/>
      <c r="DQ121" s="863">
        <v>2465803</v>
      </c>
      <c r="DR121" s="863"/>
      <c r="DS121" s="863"/>
      <c r="DT121" s="863"/>
      <c r="DU121" s="863"/>
      <c r="DV121" s="840">
        <v>7</v>
      </c>
      <c r="DW121" s="840"/>
      <c r="DX121" s="840"/>
      <c r="DY121" s="840"/>
      <c r="DZ121" s="841"/>
    </row>
    <row r="122" spans="1:130" s="248" customFormat="1" ht="26.25" customHeight="1">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129</v>
      </c>
      <c r="AB122" s="826"/>
      <c r="AC122" s="826"/>
      <c r="AD122" s="826"/>
      <c r="AE122" s="827"/>
      <c r="AF122" s="828" t="s">
        <v>129</v>
      </c>
      <c r="AG122" s="826"/>
      <c r="AH122" s="826"/>
      <c r="AI122" s="826"/>
      <c r="AJ122" s="827"/>
      <c r="AK122" s="828" t="s">
        <v>418</v>
      </c>
      <c r="AL122" s="826"/>
      <c r="AM122" s="826"/>
      <c r="AN122" s="826"/>
      <c r="AO122" s="827"/>
      <c r="AP122" s="873" t="s">
        <v>418</v>
      </c>
      <c r="AQ122" s="874"/>
      <c r="AR122" s="874"/>
      <c r="AS122" s="874"/>
      <c r="AT122" s="875"/>
      <c r="AU122" s="935"/>
      <c r="AV122" s="936"/>
      <c r="AW122" s="936"/>
      <c r="AX122" s="936"/>
      <c r="AY122" s="937"/>
      <c r="AZ122" s="928" t="s">
        <v>474</v>
      </c>
      <c r="BA122" s="929"/>
      <c r="BB122" s="929"/>
      <c r="BC122" s="929"/>
      <c r="BD122" s="929"/>
      <c r="BE122" s="929"/>
      <c r="BF122" s="929"/>
      <c r="BG122" s="929"/>
      <c r="BH122" s="929"/>
      <c r="BI122" s="929"/>
      <c r="BJ122" s="929"/>
      <c r="BK122" s="929"/>
      <c r="BL122" s="929"/>
      <c r="BM122" s="929"/>
      <c r="BN122" s="929"/>
      <c r="BO122" s="929"/>
      <c r="BP122" s="930"/>
      <c r="BQ122" s="931">
        <v>66539109</v>
      </c>
      <c r="BR122" s="894"/>
      <c r="BS122" s="894"/>
      <c r="BT122" s="894"/>
      <c r="BU122" s="894"/>
      <c r="BV122" s="894">
        <v>65507504</v>
      </c>
      <c r="BW122" s="894"/>
      <c r="BX122" s="894"/>
      <c r="BY122" s="894"/>
      <c r="BZ122" s="894"/>
      <c r="CA122" s="894">
        <v>64877821</v>
      </c>
      <c r="CB122" s="894"/>
      <c r="CC122" s="894"/>
      <c r="CD122" s="894"/>
      <c r="CE122" s="894"/>
      <c r="CF122" s="895">
        <v>184.5</v>
      </c>
      <c r="CG122" s="896"/>
      <c r="CH122" s="896"/>
      <c r="CI122" s="896"/>
      <c r="CJ122" s="896"/>
      <c r="CK122" s="918"/>
      <c r="CL122" s="904"/>
      <c r="CM122" s="904"/>
      <c r="CN122" s="904"/>
      <c r="CO122" s="905"/>
      <c r="CP122" s="884" t="s">
        <v>409</v>
      </c>
      <c r="CQ122" s="885"/>
      <c r="CR122" s="885"/>
      <c r="CS122" s="885"/>
      <c r="CT122" s="885"/>
      <c r="CU122" s="885"/>
      <c r="CV122" s="885"/>
      <c r="CW122" s="885"/>
      <c r="CX122" s="885"/>
      <c r="CY122" s="885"/>
      <c r="CZ122" s="885"/>
      <c r="DA122" s="885"/>
      <c r="DB122" s="885"/>
      <c r="DC122" s="885"/>
      <c r="DD122" s="885"/>
      <c r="DE122" s="885"/>
      <c r="DF122" s="886"/>
      <c r="DG122" s="862">
        <v>2703786</v>
      </c>
      <c r="DH122" s="863"/>
      <c r="DI122" s="863"/>
      <c r="DJ122" s="863"/>
      <c r="DK122" s="863"/>
      <c r="DL122" s="863">
        <v>2363587</v>
      </c>
      <c r="DM122" s="863"/>
      <c r="DN122" s="863"/>
      <c r="DO122" s="863"/>
      <c r="DP122" s="863"/>
      <c r="DQ122" s="863">
        <v>2267518</v>
      </c>
      <c r="DR122" s="863"/>
      <c r="DS122" s="863"/>
      <c r="DT122" s="863"/>
      <c r="DU122" s="863"/>
      <c r="DV122" s="840">
        <v>6.4</v>
      </c>
      <c r="DW122" s="840"/>
      <c r="DX122" s="840"/>
      <c r="DY122" s="840"/>
      <c r="DZ122" s="841"/>
    </row>
    <row r="123" spans="1:130" s="248" customFormat="1" ht="26.25" customHeight="1">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129</v>
      </c>
      <c r="AB123" s="826"/>
      <c r="AC123" s="826"/>
      <c r="AD123" s="826"/>
      <c r="AE123" s="827"/>
      <c r="AF123" s="828" t="s">
        <v>418</v>
      </c>
      <c r="AG123" s="826"/>
      <c r="AH123" s="826"/>
      <c r="AI123" s="826"/>
      <c r="AJ123" s="827"/>
      <c r="AK123" s="828" t="s">
        <v>129</v>
      </c>
      <c r="AL123" s="826"/>
      <c r="AM123" s="826"/>
      <c r="AN123" s="826"/>
      <c r="AO123" s="827"/>
      <c r="AP123" s="873" t="s">
        <v>129</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475</v>
      </c>
      <c r="BP123" s="927"/>
      <c r="BQ123" s="881">
        <v>107559071</v>
      </c>
      <c r="BR123" s="882"/>
      <c r="BS123" s="882"/>
      <c r="BT123" s="882"/>
      <c r="BU123" s="882"/>
      <c r="BV123" s="882">
        <v>112881810</v>
      </c>
      <c r="BW123" s="882"/>
      <c r="BX123" s="882"/>
      <c r="BY123" s="882"/>
      <c r="BZ123" s="882"/>
      <c r="CA123" s="882">
        <v>116566280</v>
      </c>
      <c r="CB123" s="882"/>
      <c r="CC123" s="882"/>
      <c r="CD123" s="882"/>
      <c r="CE123" s="882"/>
      <c r="CF123" s="792"/>
      <c r="CG123" s="793"/>
      <c r="CH123" s="793"/>
      <c r="CI123" s="793"/>
      <c r="CJ123" s="883"/>
      <c r="CK123" s="918"/>
      <c r="CL123" s="904"/>
      <c r="CM123" s="904"/>
      <c r="CN123" s="904"/>
      <c r="CO123" s="905"/>
      <c r="CP123" s="884" t="s">
        <v>412</v>
      </c>
      <c r="CQ123" s="885"/>
      <c r="CR123" s="885"/>
      <c r="CS123" s="885"/>
      <c r="CT123" s="885"/>
      <c r="CU123" s="885"/>
      <c r="CV123" s="885"/>
      <c r="CW123" s="885"/>
      <c r="CX123" s="885"/>
      <c r="CY123" s="885"/>
      <c r="CZ123" s="885"/>
      <c r="DA123" s="885"/>
      <c r="DB123" s="885"/>
      <c r="DC123" s="885"/>
      <c r="DD123" s="885"/>
      <c r="DE123" s="885"/>
      <c r="DF123" s="886"/>
      <c r="DG123" s="825">
        <v>32910</v>
      </c>
      <c r="DH123" s="826"/>
      <c r="DI123" s="826"/>
      <c r="DJ123" s="826"/>
      <c r="DK123" s="827"/>
      <c r="DL123" s="828">
        <v>51578</v>
      </c>
      <c r="DM123" s="826"/>
      <c r="DN123" s="826"/>
      <c r="DO123" s="826"/>
      <c r="DP123" s="827"/>
      <c r="DQ123" s="828">
        <v>405191</v>
      </c>
      <c r="DR123" s="826"/>
      <c r="DS123" s="826"/>
      <c r="DT123" s="826"/>
      <c r="DU123" s="827"/>
      <c r="DV123" s="873">
        <v>1.2</v>
      </c>
      <c r="DW123" s="874"/>
      <c r="DX123" s="874"/>
      <c r="DY123" s="874"/>
      <c r="DZ123" s="875"/>
    </row>
    <row r="124" spans="1:130" s="248" customFormat="1" ht="26.25" customHeight="1" thickBot="1">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129</v>
      </c>
      <c r="AB124" s="826"/>
      <c r="AC124" s="826"/>
      <c r="AD124" s="826"/>
      <c r="AE124" s="827"/>
      <c r="AF124" s="828" t="s">
        <v>129</v>
      </c>
      <c r="AG124" s="826"/>
      <c r="AH124" s="826"/>
      <c r="AI124" s="826"/>
      <c r="AJ124" s="827"/>
      <c r="AK124" s="828" t="s">
        <v>129</v>
      </c>
      <c r="AL124" s="826"/>
      <c r="AM124" s="826"/>
      <c r="AN124" s="826"/>
      <c r="AO124" s="827"/>
      <c r="AP124" s="873" t="s">
        <v>129</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129</v>
      </c>
      <c r="BR124" s="880"/>
      <c r="BS124" s="880"/>
      <c r="BT124" s="880"/>
      <c r="BU124" s="880"/>
      <c r="BV124" s="880" t="s">
        <v>129</v>
      </c>
      <c r="BW124" s="880"/>
      <c r="BX124" s="880"/>
      <c r="BY124" s="880"/>
      <c r="BZ124" s="880"/>
      <c r="CA124" s="880" t="s">
        <v>129</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v>1675832</v>
      </c>
      <c r="DH124" s="809"/>
      <c r="DI124" s="809"/>
      <c r="DJ124" s="809"/>
      <c r="DK124" s="810"/>
      <c r="DL124" s="811">
        <v>387591</v>
      </c>
      <c r="DM124" s="809"/>
      <c r="DN124" s="809"/>
      <c r="DO124" s="809"/>
      <c r="DP124" s="810"/>
      <c r="DQ124" s="811">
        <v>334318</v>
      </c>
      <c r="DR124" s="809"/>
      <c r="DS124" s="809"/>
      <c r="DT124" s="809"/>
      <c r="DU124" s="810"/>
      <c r="DV124" s="897">
        <v>1</v>
      </c>
      <c r="DW124" s="898"/>
      <c r="DX124" s="898"/>
      <c r="DY124" s="898"/>
      <c r="DZ124" s="899"/>
    </row>
    <row r="125" spans="1:130" s="248" customFormat="1" ht="26.25" customHeight="1">
      <c r="A125" s="866"/>
      <c r="B125" s="867"/>
      <c r="C125" s="870" t="s">
        <v>466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418</v>
      </c>
      <c r="AB125" s="826"/>
      <c r="AC125" s="826"/>
      <c r="AD125" s="826"/>
      <c r="AE125" s="827"/>
      <c r="AF125" s="828" t="s">
        <v>129</v>
      </c>
      <c r="AG125" s="826"/>
      <c r="AH125" s="826"/>
      <c r="AI125" s="826"/>
      <c r="AJ125" s="827"/>
      <c r="AK125" s="828" t="s">
        <v>129</v>
      </c>
      <c r="AL125" s="826"/>
      <c r="AM125" s="826"/>
      <c r="AN125" s="826"/>
      <c r="AO125" s="827"/>
      <c r="AP125" s="873" t="s">
        <v>129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478</v>
      </c>
      <c r="CL125" s="901"/>
      <c r="CM125" s="901"/>
      <c r="CN125" s="901"/>
      <c r="CO125" s="902"/>
      <c r="CP125" s="909" t="s">
        <v>479</v>
      </c>
      <c r="CQ125" s="854"/>
      <c r="CR125" s="854"/>
      <c r="CS125" s="854"/>
      <c r="CT125" s="854"/>
      <c r="CU125" s="854"/>
      <c r="CV125" s="854"/>
      <c r="CW125" s="854"/>
      <c r="CX125" s="854"/>
      <c r="CY125" s="854"/>
      <c r="CZ125" s="854"/>
      <c r="DA125" s="854"/>
      <c r="DB125" s="854"/>
      <c r="DC125" s="854"/>
      <c r="DD125" s="854"/>
      <c r="DE125" s="854"/>
      <c r="DF125" s="855"/>
      <c r="DG125" s="910" t="s">
        <v>129</v>
      </c>
      <c r="DH125" s="891"/>
      <c r="DI125" s="891"/>
      <c r="DJ125" s="891"/>
      <c r="DK125" s="891"/>
      <c r="DL125" s="891" t="s">
        <v>129</v>
      </c>
      <c r="DM125" s="891"/>
      <c r="DN125" s="891"/>
      <c r="DO125" s="891"/>
      <c r="DP125" s="891"/>
      <c r="DQ125" s="891" t="s">
        <v>418</v>
      </c>
      <c r="DR125" s="891"/>
      <c r="DS125" s="891"/>
      <c r="DT125" s="891"/>
      <c r="DU125" s="891"/>
      <c r="DV125" s="892" t="s">
        <v>129</v>
      </c>
      <c r="DW125" s="892"/>
      <c r="DX125" s="892"/>
      <c r="DY125" s="892"/>
      <c r="DZ125" s="893"/>
    </row>
    <row r="126" spans="1:130" s="248" customFormat="1" ht="26.25" customHeight="1" thickBot="1">
      <c r="A126" s="866"/>
      <c r="B126" s="867"/>
      <c r="C126" s="870" t="s">
        <v>468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418</v>
      </c>
      <c r="AB126" s="826"/>
      <c r="AC126" s="826"/>
      <c r="AD126" s="826"/>
      <c r="AE126" s="827"/>
      <c r="AF126" s="828" t="s">
        <v>480</v>
      </c>
      <c r="AG126" s="826"/>
      <c r="AH126" s="826"/>
      <c r="AI126" s="826"/>
      <c r="AJ126" s="827"/>
      <c r="AK126" s="828" t="s">
        <v>129</v>
      </c>
      <c r="AL126" s="826"/>
      <c r="AM126" s="826"/>
      <c r="AN126" s="826"/>
      <c r="AO126" s="827"/>
      <c r="AP126" s="873" t="s">
        <v>129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481</v>
      </c>
      <c r="CQ126" s="796"/>
      <c r="CR126" s="796"/>
      <c r="CS126" s="796"/>
      <c r="CT126" s="796"/>
      <c r="CU126" s="796"/>
      <c r="CV126" s="796"/>
      <c r="CW126" s="796"/>
      <c r="CX126" s="796"/>
      <c r="CY126" s="796"/>
      <c r="CZ126" s="796"/>
      <c r="DA126" s="796"/>
      <c r="DB126" s="796"/>
      <c r="DC126" s="796"/>
      <c r="DD126" s="796"/>
      <c r="DE126" s="796"/>
      <c r="DF126" s="797"/>
      <c r="DG126" s="862" t="s">
        <v>129</v>
      </c>
      <c r="DH126" s="863"/>
      <c r="DI126" s="863"/>
      <c r="DJ126" s="863"/>
      <c r="DK126" s="863"/>
      <c r="DL126" s="863" t="s">
        <v>129</v>
      </c>
      <c r="DM126" s="863"/>
      <c r="DN126" s="863"/>
      <c r="DO126" s="863"/>
      <c r="DP126" s="863"/>
      <c r="DQ126" s="863" t="s">
        <v>129</v>
      </c>
      <c r="DR126" s="863"/>
      <c r="DS126" s="863"/>
      <c r="DT126" s="863"/>
      <c r="DU126" s="863"/>
      <c r="DV126" s="840" t="s">
        <v>129</v>
      </c>
      <c r="DW126" s="840"/>
      <c r="DX126" s="840"/>
      <c r="DY126" s="840"/>
      <c r="DZ126" s="841"/>
    </row>
    <row r="127" spans="1:130" s="248" customFormat="1" ht="26.25" customHeight="1">
      <c r="A127" s="868"/>
      <c r="B127" s="869"/>
      <c r="C127" s="887" t="s">
        <v>482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1834</v>
      </c>
      <c r="AB127" s="826"/>
      <c r="AC127" s="826"/>
      <c r="AD127" s="826"/>
      <c r="AE127" s="827"/>
      <c r="AF127" s="828">
        <v>923</v>
      </c>
      <c r="AG127" s="826"/>
      <c r="AH127" s="826"/>
      <c r="AI127" s="826"/>
      <c r="AJ127" s="827"/>
      <c r="AK127" s="828" t="s">
        <v>129</v>
      </c>
      <c r="AL127" s="826"/>
      <c r="AM127" s="826"/>
      <c r="AN127" s="826"/>
      <c r="AO127" s="827"/>
      <c r="AP127" s="873" t="s">
        <v>129</v>
      </c>
      <c r="AQ127" s="874"/>
      <c r="AR127" s="874"/>
      <c r="AS127" s="874"/>
      <c r="AT127" s="875"/>
      <c r="AU127" s="284"/>
      <c r="AV127" s="284"/>
      <c r="AW127" s="284"/>
      <c r="AX127" s="890" t="s">
        <v>483</v>
      </c>
      <c r="AY127" s="858"/>
      <c r="AZ127" s="858"/>
      <c r="BA127" s="858"/>
      <c r="BB127" s="858"/>
      <c r="BC127" s="858"/>
      <c r="BD127" s="858"/>
      <c r="BE127" s="859"/>
      <c r="BF127" s="857" t="s">
        <v>484</v>
      </c>
      <c r="BG127" s="858"/>
      <c r="BH127" s="858"/>
      <c r="BI127" s="858"/>
      <c r="BJ127" s="858"/>
      <c r="BK127" s="858"/>
      <c r="BL127" s="859"/>
      <c r="BM127" s="857" t="s">
        <v>485</v>
      </c>
      <c r="BN127" s="858"/>
      <c r="BO127" s="858"/>
      <c r="BP127" s="858"/>
      <c r="BQ127" s="858"/>
      <c r="BR127" s="858"/>
      <c r="BS127" s="859"/>
      <c r="BT127" s="857" t="s">
        <v>486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487</v>
      </c>
      <c r="CQ127" s="796"/>
      <c r="CR127" s="796"/>
      <c r="CS127" s="796"/>
      <c r="CT127" s="796"/>
      <c r="CU127" s="796"/>
      <c r="CV127" s="796"/>
      <c r="CW127" s="796"/>
      <c r="CX127" s="796"/>
      <c r="CY127" s="796"/>
      <c r="CZ127" s="796"/>
      <c r="DA127" s="796"/>
      <c r="DB127" s="796"/>
      <c r="DC127" s="796"/>
      <c r="DD127" s="796"/>
      <c r="DE127" s="796"/>
      <c r="DF127" s="797"/>
      <c r="DG127" s="862" t="s">
        <v>480</v>
      </c>
      <c r="DH127" s="863"/>
      <c r="DI127" s="863"/>
      <c r="DJ127" s="863"/>
      <c r="DK127" s="863"/>
      <c r="DL127" s="863" t="s">
        <v>129</v>
      </c>
      <c r="DM127" s="863"/>
      <c r="DN127" s="863"/>
      <c r="DO127" s="863"/>
      <c r="DP127" s="863"/>
      <c r="DQ127" s="863" t="s">
        <v>418</v>
      </c>
      <c r="DR127" s="863"/>
      <c r="DS127" s="863"/>
      <c r="DT127" s="863"/>
      <c r="DU127" s="863"/>
      <c r="DV127" s="840" t="s">
        <v>129</v>
      </c>
      <c r="DW127" s="840"/>
      <c r="DX127" s="840"/>
      <c r="DY127" s="840"/>
      <c r="DZ127" s="841"/>
    </row>
    <row r="128" spans="1:130" s="248" customFormat="1" ht="26.25" customHeight="1" thickBot="1">
      <c r="A128" s="842" t="s">
        <v>488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489</v>
      </c>
      <c r="X128" s="844"/>
      <c r="Y128" s="844"/>
      <c r="Z128" s="845"/>
      <c r="AA128" s="846">
        <v>729350</v>
      </c>
      <c r="AB128" s="847"/>
      <c r="AC128" s="847"/>
      <c r="AD128" s="847"/>
      <c r="AE128" s="848"/>
      <c r="AF128" s="849">
        <v>705500</v>
      </c>
      <c r="AG128" s="847"/>
      <c r="AH128" s="847"/>
      <c r="AI128" s="847"/>
      <c r="AJ128" s="848"/>
      <c r="AK128" s="849">
        <v>790050</v>
      </c>
      <c r="AL128" s="847"/>
      <c r="AM128" s="847"/>
      <c r="AN128" s="847"/>
      <c r="AO128" s="848"/>
      <c r="AP128" s="850"/>
      <c r="AQ128" s="851"/>
      <c r="AR128" s="851"/>
      <c r="AS128" s="851"/>
      <c r="AT128" s="852"/>
      <c r="AU128" s="284"/>
      <c r="AV128" s="284"/>
      <c r="AW128" s="284"/>
      <c r="AX128" s="853" t="s">
        <v>490</v>
      </c>
      <c r="AY128" s="854"/>
      <c r="AZ128" s="854"/>
      <c r="BA128" s="854"/>
      <c r="BB128" s="854"/>
      <c r="BC128" s="854"/>
      <c r="BD128" s="854"/>
      <c r="BE128" s="855"/>
      <c r="BF128" s="832" t="s">
        <v>418</v>
      </c>
      <c r="BG128" s="833"/>
      <c r="BH128" s="833"/>
      <c r="BI128" s="833"/>
      <c r="BJ128" s="833"/>
      <c r="BK128" s="833"/>
      <c r="BL128" s="856"/>
      <c r="BM128" s="832">
        <v>11.42</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491</v>
      </c>
      <c r="CQ128" s="774"/>
      <c r="CR128" s="774"/>
      <c r="CS128" s="774"/>
      <c r="CT128" s="774"/>
      <c r="CU128" s="774"/>
      <c r="CV128" s="774"/>
      <c r="CW128" s="774"/>
      <c r="CX128" s="774"/>
      <c r="CY128" s="774"/>
      <c r="CZ128" s="774"/>
      <c r="DA128" s="774"/>
      <c r="DB128" s="774"/>
      <c r="DC128" s="774"/>
      <c r="DD128" s="774"/>
      <c r="DE128" s="774"/>
      <c r="DF128" s="775"/>
      <c r="DG128" s="836" t="s">
        <v>129</v>
      </c>
      <c r="DH128" s="837"/>
      <c r="DI128" s="837"/>
      <c r="DJ128" s="837"/>
      <c r="DK128" s="837"/>
      <c r="DL128" s="837" t="s">
        <v>129</v>
      </c>
      <c r="DM128" s="837"/>
      <c r="DN128" s="837"/>
      <c r="DO128" s="837"/>
      <c r="DP128" s="837"/>
      <c r="DQ128" s="837" t="s">
        <v>418</v>
      </c>
      <c r="DR128" s="837"/>
      <c r="DS128" s="837"/>
      <c r="DT128" s="837"/>
      <c r="DU128" s="837"/>
      <c r="DV128" s="838" t="s">
        <v>129</v>
      </c>
      <c r="DW128" s="838"/>
      <c r="DX128" s="838"/>
      <c r="DY128" s="838"/>
      <c r="DZ128" s="839"/>
    </row>
    <row r="129" spans="1:131" s="248" customFormat="1" ht="26.25" customHeight="1">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492</v>
      </c>
      <c r="X129" s="823"/>
      <c r="Y129" s="823"/>
      <c r="Z129" s="824"/>
      <c r="AA129" s="825">
        <v>41439276</v>
      </c>
      <c r="AB129" s="826"/>
      <c r="AC129" s="826"/>
      <c r="AD129" s="826"/>
      <c r="AE129" s="827"/>
      <c r="AF129" s="828">
        <v>41181302</v>
      </c>
      <c r="AG129" s="826"/>
      <c r="AH129" s="826"/>
      <c r="AI129" s="826"/>
      <c r="AJ129" s="827"/>
      <c r="AK129" s="828">
        <v>41380362</v>
      </c>
      <c r="AL129" s="826"/>
      <c r="AM129" s="826"/>
      <c r="AN129" s="826"/>
      <c r="AO129" s="827"/>
      <c r="AP129" s="829"/>
      <c r="AQ129" s="830"/>
      <c r="AR129" s="830"/>
      <c r="AS129" s="830"/>
      <c r="AT129" s="831"/>
      <c r="AU129" s="286"/>
      <c r="AV129" s="286"/>
      <c r="AW129" s="286"/>
      <c r="AX129" s="795" t="s">
        <v>493</v>
      </c>
      <c r="AY129" s="796"/>
      <c r="AZ129" s="796"/>
      <c r="BA129" s="796"/>
      <c r="BB129" s="796"/>
      <c r="BC129" s="796"/>
      <c r="BD129" s="796"/>
      <c r="BE129" s="797"/>
      <c r="BF129" s="815" t="s">
        <v>418</v>
      </c>
      <c r="BG129" s="816"/>
      <c r="BH129" s="816"/>
      <c r="BI129" s="816"/>
      <c r="BJ129" s="816"/>
      <c r="BK129" s="816"/>
      <c r="BL129" s="817"/>
      <c r="BM129" s="815">
        <v>16.420000000000002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494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495</v>
      </c>
      <c r="X130" s="823"/>
      <c r="Y130" s="823"/>
      <c r="Z130" s="824"/>
      <c r="AA130" s="825">
        <v>6742809</v>
      </c>
      <c r="AB130" s="826"/>
      <c r="AC130" s="826"/>
      <c r="AD130" s="826"/>
      <c r="AE130" s="827"/>
      <c r="AF130" s="828">
        <v>6439169</v>
      </c>
      <c r="AG130" s="826"/>
      <c r="AH130" s="826"/>
      <c r="AI130" s="826"/>
      <c r="AJ130" s="827"/>
      <c r="AK130" s="828">
        <v>6211593</v>
      </c>
      <c r="AL130" s="826"/>
      <c r="AM130" s="826"/>
      <c r="AN130" s="826"/>
      <c r="AO130" s="827"/>
      <c r="AP130" s="829"/>
      <c r="AQ130" s="830"/>
      <c r="AR130" s="830"/>
      <c r="AS130" s="830"/>
      <c r="AT130" s="831"/>
      <c r="AU130" s="286"/>
      <c r="AV130" s="286"/>
      <c r="AW130" s="286"/>
      <c r="AX130" s="795" t="s">
        <v>496</v>
      </c>
      <c r="AY130" s="796"/>
      <c r="AZ130" s="796"/>
      <c r="BA130" s="796"/>
      <c r="BB130" s="796"/>
      <c r="BC130" s="796"/>
      <c r="BD130" s="796"/>
      <c r="BE130" s="797"/>
      <c r="BF130" s="798">
        <v>4.9000000000000004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497</v>
      </c>
      <c r="X131" s="806"/>
      <c r="Y131" s="806"/>
      <c r="Z131" s="807"/>
      <c r="AA131" s="808">
        <v>34696467</v>
      </c>
      <c r="AB131" s="809"/>
      <c r="AC131" s="809"/>
      <c r="AD131" s="809"/>
      <c r="AE131" s="810"/>
      <c r="AF131" s="811">
        <v>34742133</v>
      </c>
      <c r="AG131" s="809"/>
      <c r="AH131" s="809"/>
      <c r="AI131" s="809"/>
      <c r="AJ131" s="810"/>
      <c r="AK131" s="811">
        <v>35168769</v>
      </c>
      <c r="AL131" s="809"/>
      <c r="AM131" s="809"/>
      <c r="AN131" s="809"/>
      <c r="AO131" s="810"/>
      <c r="AP131" s="812"/>
      <c r="AQ131" s="813"/>
      <c r="AR131" s="813"/>
      <c r="AS131" s="813"/>
      <c r="AT131" s="814"/>
      <c r="AU131" s="286"/>
      <c r="AV131" s="286"/>
      <c r="AW131" s="286"/>
      <c r="AX131" s="773" t="s">
        <v>498</v>
      </c>
      <c r="AY131" s="774"/>
      <c r="AZ131" s="774"/>
      <c r="BA131" s="774"/>
      <c r="BB131" s="774"/>
      <c r="BC131" s="774"/>
      <c r="BD131" s="774"/>
      <c r="BE131" s="775"/>
      <c r="BF131" s="776" t="s">
        <v>129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499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500</v>
      </c>
      <c r="W132" s="786"/>
      <c r="X132" s="786"/>
      <c r="Y132" s="786"/>
      <c r="Z132" s="787"/>
      <c r="AA132" s="788">
        <v>5.2269442880000003</v>
      </c>
      <c r="AB132" s="789"/>
      <c r="AC132" s="789"/>
      <c r="AD132" s="789"/>
      <c r="AE132" s="790"/>
      <c r="AF132" s="791">
        <v>5.2176617939999996</v>
      </c>
      <c r="AG132" s="789"/>
      <c r="AH132" s="789"/>
      <c r="AI132" s="789"/>
      <c r="AJ132" s="790"/>
      <c r="AK132" s="791">
        <v>4.2847106760000004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501</v>
      </c>
      <c r="W133" s="765"/>
      <c r="X133" s="765"/>
      <c r="Y133" s="765"/>
      <c r="Z133" s="766"/>
      <c r="AA133" s="767">
        <v>5.2</v>
      </c>
      <c r="AB133" s="768"/>
      <c r="AC133" s="768"/>
      <c r="AD133" s="768"/>
      <c r="AE133" s="769"/>
      <c r="AF133" s="767">
        <v>5.2</v>
      </c>
      <c r="AG133" s="768"/>
      <c r="AH133" s="768"/>
      <c r="AI133" s="768"/>
      <c r="AJ133" s="769"/>
      <c r="AK133" s="767">
        <v>4.9000000000000004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LRvyZwGClG6k5fT4R0x3MNy8t+LI9UTdZzJ+Dg4B84zIdfFN/UAvNLkbrM8tAoMtJlds78NrLQFyDPXbE+/Lg==" saltValue="D1Odsb3P4enNLFqYGXXL8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z++m9XE4vEo2815qI8/X5WAHdIXC6TR1SyeUpt5hh8JKnuZn/eVu8SOsasm1el3enAMMlLXXkg+ujccWSQe+6Q==" saltValue="y4ZD/P6f30YDAYaB9hod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9ISbxtl4ai1i8g29S45fYF1rK4vbSPnBBXUtCGGZd6KZ5os+X1xIVFimeQqHezQQ4fb1mH5cvRanBR9hRViGw==" saltValue="dLJDWDPDvtrA1jiy+8oWt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505</v>
      </c>
      <c r="AP7" s="305"/>
      <c r="AQ7" s="306" t="s">
        <v>506</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507</v>
      </c>
      <c r="AQ8" s="312" t="s">
        <v>508</v>
      </c>
      <c r="AR8" s="313" t="s">
        <v>509</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510</v>
      </c>
      <c r="AL9" s="1190"/>
      <c r="AM9" s="1190"/>
      <c r="AN9" s="1191"/>
      <c r="AO9" s="314">
        <v>12179315</v>
      </c>
      <c r="AP9" s="314">
        <v>74459</v>
      </c>
      <c r="AQ9" s="315">
        <v>59436</v>
      </c>
      <c r="AR9" s="316">
        <v>25.3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511</v>
      </c>
      <c r="AL10" s="1190"/>
      <c r="AM10" s="1190"/>
      <c r="AN10" s="1191"/>
      <c r="AO10" s="317">
        <v>445</v>
      </c>
      <c r="AP10" s="317">
        <v>3</v>
      </c>
      <c r="AQ10" s="318">
        <v>2518</v>
      </c>
      <c r="AR10" s="319">
        <v>-99.9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512</v>
      </c>
      <c r="AL11" s="1190"/>
      <c r="AM11" s="1190"/>
      <c r="AN11" s="1191"/>
      <c r="AO11" s="317">
        <v>54884</v>
      </c>
      <c r="AP11" s="317">
        <v>336</v>
      </c>
      <c r="AQ11" s="318">
        <v>730</v>
      </c>
      <c r="AR11" s="319">
        <v>-54</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513</v>
      </c>
      <c r="AL12" s="1190"/>
      <c r="AM12" s="1190"/>
      <c r="AN12" s="1191"/>
      <c r="AO12" s="317">
        <v>19839</v>
      </c>
      <c r="AP12" s="317">
        <v>121</v>
      </c>
      <c r="AQ12" s="318">
        <v>21</v>
      </c>
      <c r="AR12" s="319">
        <v>476.2</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514</v>
      </c>
      <c r="AL13" s="1190"/>
      <c r="AM13" s="1190"/>
      <c r="AN13" s="1191"/>
      <c r="AO13" s="317">
        <v>591169</v>
      </c>
      <c r="AP13" s="317">
        <v>3614</v>
      </c>
      <c r="AQ13" s="318">
        <v>2680</v>
      </c>
      <c r="AR13" s="319">
        <v>34.9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515</v>
      </c>
      <c r="AL14" s="1190"/>
      <c r="AM14" s="1190"/>
      <c r="AN14" s="1191"/>
      <c r="AO14" s="317">
        <v>151726</v>
      </c>
      <c r="AP14" s="317">
        <v>928</v>
      </c>
      <c r="AQ14" s="318">
        <v>1077</v>
      </c>
      <c r="AR14" s="319">
        <v>-13.8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516</v>
      </c>
      <c r="AL15" s="1193"/>
      <c r="AM15" s="1193"/>
      <c r="AN15" s="1194"/>
      <c r="AO15" s="317">
        <v>-865547</v>
      </c>
      <c r="AP15" s="317">
        <v>-5292</v>
      </c>
      <c r="AQ15" s="318">
        <v>-3377</v>
      </c>
      <c r="AR15" s="319">
        <v>56.7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12131831</v>
      </c>
      <c r="AP16" s="317">
        <v>74169</v>
      </c>
      <c r="AQ16" s="318">
        <v>63085</v>
      </c>
      <c r="AR16" s="319">
        <v>17.600000000000001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521</v>
      </c>
      <c r="AL21" s="1196"/>
      <c r="AM21" s="1196"/>
      <c r="AN21" s="1197"/>
      <c r="AO21" s="330">
        <v>7.58</v>
      </c>
      <c r="AP21" s="331">
        <v>6.07</v>
      </c>
      <c r="AQ21" s="332">
        <v>1.51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522</v>
      </c>
      <c r="AL22" s="1196"/>
      <c r="AM22" s="1196"/>
      <c r="AN22" s="1197"/>
      <c r="AO22" s="335">
        <v>98.6</v>
      </c>
      <c r="AP22" s="336">
        <v>98.3</v>
      </c>
      <c r="AQ22" s="337">
        <v>0.3</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505</v>
      </c>
      <c r="AP30" s="305"/>
      <c r="AQ30" s="306" t="s">
        <v>506</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507</v>
      </c>
      <c r="AQ31" s="312" t="s">
        <v>508</v>
      </c>
      <c r="AR31" s="313" t="s">
        <v>509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526</v>
      </c>
      <c r="AL32" s="1179"/>
      <c r="AM32" s="1179"/>
      <c r="AN32" s="1180"/>
      <c r="AO32" s="345">
        <v>7372216</v>
      </c>
      <c r="AP32" s="345">
        <v>45070</v>
      </c>
      <c r="AQ32" s="346">
        <v>33839</v>
      </c>
      <c r="AR32" s="347">
        <v>33.200000000000003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527</v>
      </c>
      <c r="AL33" s="1179"/>
      <c r="AM33" s="1179"/>
      <c r="AN33" s="1180"/>
      <c r="AO33" s="345" t="s">
        <v>528</v>
      </c>
      <c r="AP33" s="345" t="s">
        <v>528</v>
      </c>
      <c r="AQ33" s="346" t="s">
        <v>528</v>
      </c>
      <c r="AR33" s="347" t="s">
        <v>528</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529</v>
      </c>
      <c r="AL34" s="1179"/>
      <c r="AM34" s="1179"/>
      <c r="AN34" s="1180"/>
      <c r="AO34" s="345" t="s">
        <v>528</v>
      </c>
      <c r="AP34" s="345" t="s">
        <v>528</v>
      </c>
      <c r="AQ34" s="346" t="s">
        <v>528</v>
      </c>
      <c r="AR34" s="347" t="s">
        <v>528</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530</v>
      </c>
      <c r="AL35" s="1179"/>
      <c r="AM35" s="1179"/>
      <c r="AN35" s="1180"/>
      <c r="AO35" s="345">
        <v>1136307</v>
      </c>
      <c r="AP35" s="345">
        <v>6947</v>
      </c>
      <c r="AQ35" s="346">
        <v>5043</v>
      </c>
      <c r="AR35" s="347">
        <v>37.799999999999997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531</v>
      </c>
      <c r="AL36" s="1179"/>
      <c r="AM36" s="1179"/>
      <c r="AN36" s="1180"/>
      <c r="AO36" s="345" t="s">
        <v>528</v>
      </c>
      <c r="AP36" s="345" t="s">
        <v>528</v>
      </c>
      <c r="AQ36" s="346">
        <v>950</v>
      </c>
      <c r="AR36" s="347" t="s">
        <v>528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532</v>
      </c>
      <c r="AL37" s="1179"/>
      <c r="AM37" s="1179"/>
      <c r="AN37" s="1180"/>
      <c r="AO37" s="345" t="s">
        <v>528</v>
      </c>
      <c r="AP37" s="345" t="s">
        <v>528</v>
      </c>
      <c r="AQ37" s="346">
        <v>1108</v>
      </c>
      <c r="AR37" s="347" t="s">
        <v>528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533</v>
      </c>
      <c r="AL38" s="1176"/>
      <c r="AM38" s="1176"/>
      <c r="AN38" s="1177"/>
      <c r="AO38" s="348" t="s">
        <v>528</v>
      </c>
      <c r="AP38" s="348" t="s">
        <v>528</v>
      </c>
      <c r="AQ38" s="349">
        <v>0</v>
      </c>
      <c r="AR38" s="337" t="s">
        <v>528</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534</v>
      </c>
      <c r="AL39" s="1176"/>
      <c r="AM39" s="1176"/>
      <c r="AN39" s="1177"/>
      <c r="AO39" s="345">
        <v>-790050</v>
      </c>
      <c r="AP39" s="345">
        <v>-4830</v>
      </c>
      <c r="AQ39" s="346">
        <v>-8517</v>
      </c>
      <c r="AR39" s="347">
        <v>-43.3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535</v>
      </c>
      <c r="AL40" s="1179"/>
      <c r="AM40" s="1179"/>
      <c r="AN40" s="1180"/>
      <c r="AO40" s="345">
        <v>-6211593</v>
      </c>
      <c r="AP40" s="345">
        <v>-37975</v>
      </c>
      <c r="AQ40" s="346">
        <v>-24196</v>
      </c>
      <c r="AR40" s="347">
        <v>56.9</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1506880</v>
      </c>
      <c r="AP41" s="345">
        <v>9212</v>
      </c>
      <c r="AQ41" s="346">
        <v>8228</v>
      </c>
      <c r="AR41" s="347">
        <v>12</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505</v>
      </c>
      <c r="AN49" s="1186" t="s">
        <v>539</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540</v>
      </c>
      <c r="AO50" s="362" t="s">
        <v>541</v>
      </c>
      <c r="AP50" s="363" t="s">
        <v>542</v>
      </c>
      <c r="AQ50" s="364" t="s">
        <v>543</v>
      </c>
      <c r="AR50" s="365" t="s">
        <v>544</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9679837</v>
      </c>
      <c r="AN51" s="367">
        <v>57842</v>
      </c>
      <c r="AO51" s="368">
        <v>17</v>
      </c>
      <c r="AP51" s="369">
        <v>47673</v>
      </c>
      <c r="AQ51" s="370">
        <v>9.5</v>
      </c>
      <c r="AR51" s="371">
        <v>7.5</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4004550</v>
      </c>
      <c r="AN52" s="375">
        <v>23929</v>
      </c>
      <c r="AO52" s="376">
        <v>-15.4</v>
      </c>
      <c r="AP52" s="377">
        <v>28383</v>
      </c>
      <c r="AQ52" s="378">
        <v>11.6</v>
      </c>
      <c r="AR52" s="379">
        <v>-27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14465274</v>
      </c>
      <c r="AN53" s="367">
        <v>86926</v>
      </c>
      <c r="AO53" s="368">
        <v>50.3</v>
      </c>
      <c r="AP53" s="369">
        <v>54233</v>
      </c>
      <c r="AQ53" s="370">
        <v>13.8</v>
      </c>
      <c r="AR53" s="371">
        <v>36.5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5373591</v>
      </c>
      <c r="AN54" s="375">
        <v>32291</v>
      </c>
      <c r="AO54" s="376">
        <v>34.9</v>
      </c>
      <c r="AP54" s="377">
        <v>26058</v>
      </c>
      <c r="AQ54" s="378">
        <v>-8.1999999999999993</v>
      </c>
      <c r="AR54" s="379">
        <v>43.1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9492662</v>
      </c>
      <c r="AN55" s="367">
        <v>57381</v>
      </c>
      <c r="AO55" s="368">
        <v>-34</v>
      </c>
      <c r="AP55" s="369">
        <v>44366</v>
      </c>
      <c r="AQ55" s="370">
        <v>-18.2</v>
      </c>
      <c r="AR55" s="371">
        <v>-15.8</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5009625</v>
      </c>
      <c r="AN56" s="375">
        <v>30282</v>
      </c>
      <c r="AO56" s="376">
        <v>-6.2</v>
      </c>
      <c r="AP56" s="377">
        <v>23234</v>
      </c>
      <c r="AQ56" s="378">
        <v>-10.8</v>
      </c>
      <c r="AR56" s="379">
        <v>4.5999999999999996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13602169</v>
      </c>
      <c r="AN57" s="367">
        <v>82685</v>
      </c>
      <c r="AO57" s="368">
        <v>44.1</v>
      </c>
      <c r="AP57" s="369">
        <v>51043</v>
      </c>
      <c r="AQ57" s="370">
        <v>15</v>
      </c>
      <c r="AR57" s="371">
        <v>29.1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5412190</v>
      </c>
      <c r="AN58" s="375">
        <v>32900</v>
      </c>
      <c r="AO58" s="376">
        <v>8.6</v>
      </c>
      <c r="AP58" s="377">
        <v>23378</v>
      </c>
      <c r="AQ58" s="378">
        <v>0.6</v>
      </c>
      <c r="AR58" s="379">
        <v>8</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12206037</v>
      </c>
      <c r="AN59" s="367">
        <v>74622</v>
      </c>
      <c r="AO59" s="368">
        <v>-9.8000000000000007</v>
      </c>
      <c r="AP59" s="369">
        <v>42898</v>
      </c>
      <c r="AQ59" s="370">
        <v>-16</v>
      </c>
      <c r="AR59" s="371">
        <v>6.2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4852858</v>
      </c>
      <c r="AN60" s="375">
        <v>29668</v>
      </c>
      <c r="AO60" s="376">
        <v>-9.8000000000000007</v>
      </c>
      <c r="AP60" s="377">
        <v>21022</v>
      </c>
      <c r="AQ60" s="378">
        <v>-10.1</v>
      </c>
      <c r="AR60" s="379">
        <v>0.3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11889196</v>
      </c>
      <c r="AN61" s="382">
        <v>71891</v>
      </c>
      <c r="AO61" s="383">
        <v>13.5</v>
      </c>
      <c r="AP61" s="384">
        <v>48043</v>
      </c>
      <c r="AQ61" s="385">
        <v>0.8</v>
      </c>
      <c r="AR61" s="371">
        <v>12.7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4930563</v>
      </c>
      <c r="AN62" s="375">
        <v>29814</v>
      </c>
      <c r="AO62" s="376">
        <v>2.4</v>
      </c>
      <c r="AP62" s="377">
        <v>24415</v>
      </c>
      <c r="AQ62" s="378">
        <v>-3.4</v>
      </c>
      <c r="AR62" s="379">
        <v>5.8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LG6Q4j/ha/V5eBfHg4rGf8siFW0/EzQ26mLJ8lmWdrvKcVnTo9qoMnFXUL/hswbTsAO3RU4z1emQw4a1FDqUtA==" saltValue="M8WvX9etIjgSp3oBOgpEw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553</v>
      </c>
    </row>
    <row r="121" spans="125:125" ht="13.5" hidden="1" customHeight="1">
      <c r="DU121" s="292"/>
    </row>
  </sheetData>
  <sheetProtection algorithmName="SHA-512" hashValue="0lFDmMhqqqYVdR1ylOsg5uGpSw7PFBpLVbR1q211Ef/DjiGI7oPndc8eSXdsZNOLLbXxwCh6ZxM8yqwUsKlhGg==" saltValue="EjZVoplCNRulmvnzHMDp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554</v>
      </c>
    </row>
  </sheetData>
  <sheetProtection algorithmName="SHA-512" hashValue="Ih0McF1S94ejEVIo8qmvZTlTcZyuiP9uudpr+wroxe2ByyZCFU0fz9g0yjAFA4yBKZ2oegsa7V+C+LWkYJWTyA==" saltValue="Y1fIpsW52vS8P2wG0BxD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00" t="s">
        <v>3</v>
      </c>
      <c r="D47" s="1200"/>
      <c r="E47" s="1201"/>
      <c r="F47" s="11">
        <v>8.9</v>
      </c>
      <c r="G47" s="12">
        <v>9.01</v>
      </c>
      <c r="H47" s="12">
        <v>9.1300000000000008</v>
      </c>
      <c r="I47" s="12">
        <v>9.18</v>
      </c>
      <c r="J47" s="13">
        <v>9.14</v>
      </c>
    </row>
    <row r="48" spans="2:10" ht="57.75" customHeight="1">
      <c r="B48" s="14"/>
      <c r="C48" s="1202" t="s">
        <v>4</v>
      </c>
      <c r="D48" s="1202"/>
      <c r="E48" s="1203"/>
      <c r="F48" s="15">
        <v>3.1</v>
      </c>
      <c r="G48" s="16">
        <v>3.19</v>
      </c>
      <c r="H48" s="16">
        <v>3.29</v>
      </c>
      <c r="I48" s="16">
        <v>3.48</v>
      </c>
      <c r="J48" s="17">
        <v>3.55</v>
      </c>
    </row>
    <row r="49" spans="2:10" ht="57.75" customHeight="1" thickBot="1">
      <c r="B49" s="18"/>
      <c r="C49" s="1204" t="s">
        <v>5</v>
      </c>
      <c r="D49" s="1204"/>
      <c r="E49" s="1205"/>
      <c r="F49" s="19">
        <v>0.06</v>
      </c>
      <c r="G49" s="20">
        <v>2.34</v>
      </c>
      <c r="H49" s="20">
        <v>1.91</v>
      </c>
      <c r="I49" s="20">
        <v>2.63</v>
      </c>
      <c r="J49" s="21">
        <v>0.09</v>
      </c>
    </row>
    <row r="50" spans="2:10" ht="13.5" customHeight="1"/>
  </sheetData>
  <sheetProtection algorithmName="SHA-512" hashValue="iDuMIeqJSVT928CLV1384K+DsgLXwzVkqSNdsY81C8ocpLWIMFcPUfOrOQRcAlrMBUtZEGrIkPoCYCr6eppRdQ==" saltValue="XQM2w87NNKIKySPjnPOt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12" t="s">
        <v>560</v>
      </c>
      <c r="D34" s="1212"/>
      <c r="E34" s="1213"/>
      <c r="F34" s="32">
        <v>8.85</v>
      </c>
      <c r="G34" s="33">
        <v>9.52</v>
      </c>
      <c r="H34" s="33">
        <v>8.61</v>
      </c>
      <c r="I34" s="33">
        <v>6.66</v>
      </c>
      <c r="J34" s="34">
        <v>7.85</v>
      </c>
      <c r="K34" s="22"/>
      <c r="L34" s="22"/>
      <c r="M34" s="22"/>
      <c r="N34" s="22"/>
      <c r="O34" s="22"/>
      <c r="P34" s="22"/>
    </row>
    <row r="35" spans="1:16" ht="39" customHeight="1">
      <c r="A35" s="22"/>
      <c r="B35" s="35"/>
      <c r="C35" s="1206" t="s">
        <v>561</v>
      </c>
      <c r="D35" s="1207"/>
      <c r="E35" s="1208"/>
      <c r="F35" s="36">
        <v>3.1</v>
      </c>
      <c r="G35" s="37">
        <v>3.18</v>
      </c>
      <c r="H35" s="37">
        <v>3.29</v>
      </c>
      <c r="I35" s="37">
        <v>3.47</v>
      </c>
      <c r="J35" s="38">
        <v>3.54</v>
      </c>
      <c r="K35" s="22"/>
      <c r="L35" s="22"/>
      <c r="M35" s="22"/>
      <c r="N35" s="22"/>
      <c r="O35" s="22"/>
      <c r="P35" s="22"/>
    </row>
    <row r="36" spans="1:16" ht="39" customHeight="1">
      <c r="A36" s="22"/>
      <c r="B36" s="35"/>
      <c r="C36" s="1206" t="s">
        <v>562</v>
      </c>
      <c r="D36" s="1207"/>
      <c r="E36" s="1208"/>
      <c r="F36" s="36">
        <v>0.81</v>
      </c>
      <c r="G36" s="37">
        <v>1.1399999999999999</v>
      </c>
      <c r="H36" s="37">
        <v>1.18</v>
      </c>
      <c r="I36" s="37">
        <v>0.54</v>
      </c>
      <c r="J36" s="38">
        <v>0.9</v>
      </c>
      <c r="K36" s="22"/>
      <c r="L36" s="22"/>
      <c r="M36" s="22"/>
      <c r="N36" s="22"/>
      <c r="O36" s="22"/>
      <c r="P36" s="22"/>
    </row>
    <row r="37" spans="1:16" ht="39" customHeight="1">
      <c r="A37" s="22"/>
      <c r="B37" s="35"/>
      <c r="C37" s="1206" t="s">
        <v>563</v>
      </c>
      <c r="D37" s="1207"/>
      <c r="E37" s="1208"/>
      <c r="F37" s="36" t="s">
        <v>528</v>
      </c>
      <c r="G37" s="37" t="s">
        <v>528</v>
      </c>
      <c r="H37" s="37" t="s">
        <v>528</v>
      </c>
      <c r="I37" s="37">
        <v>0.33</v>
      </c>
      <c r="J37" s="38">
        <v>0.64</v>
      </c>
      <c r="K37" s="22"/>
      <c r="L37" s="22"/>
      <c r="M37" s="22"/>
      <c r="N37" s="22"/>
      <c r="O37" s="22"/>
      <c r="P37" s="22"/>
    </row>
    <row r="38" spans="1:16" ht="39" customHeight="1">
      <c r="A38" s="22"/>
      <c r="B38" s="35"/>
      <c r="C38" s="1206" t="s">
        <v>564</v>
      </c>
      <c r="D38" s="1207"/>
      <c r="E38" s="1208"/>
      <c r="F38" s="36">
        <v>0.04</v>
      </c>
      <c r="G38" s="37">
        <v>0.21</v>
      </c>
      <c r="H38" s="37">
        <v>0.5</v>
      </c>
      <c r="I38" s="37">
        <v>0.56999999999999995</v>
      </c>
      <c r="J38" s="38">
        <v>0.59</v>
      </c>
      <c r="K38" s="22"/>
      <c r="L38" s="22"/>
      <c r="M38" s="22"/>
      <c r="N38" s="22"/>
      <c r="O38" s="22"/>
      <c r="P38" s="22"/>
    </row>
    <row r="39" spans="1:16" ht="39" customHeight="1">
      <c r="A39" s="22"/>
      <c r="B39" s="35"/>
      <c r="C39" s="1206" t="s">
        <v>565</v>
      </c>
      <c r="D39" s="1207"/>
      <c r="E39" s="1208"/>
      <c r="F39" s="36">
        <v>2.0299999999999998</v>
      </c>
      <c r="G39" s="37">
        <v>1.03</v>
      </c>
      <c r="H39" s="37">
        <v>0.28999999999999998</v>
      </c>
      <c r="I39" s="37">
        <v>0.02</v>
      </c>
      <c r="J39" s="38">
        <v>0.33</v>
      </c>
      <c r="K39" s="22"/>
      <c r="L39" s="22"/>
      <c r="M39" s="22"/>
      <c r="N39" s="22"/>
      <c r="O39" s="22"/>
      <c r="P39" s="22"/>
    </row>
    <row r="40" spans="1:16" ht="39" customHeight="1">
      <c r="A40" s="22"/>
      <c r="B40" s="35"/>
      <c r="C40" s="1206" t="s">
        <v>566</v>
      </c>
      <c r="D40" s="1207"/>
      <c r="E40" s="1208"/>
      <c r="F40" s="36">
        <v>0.05</v>
      </c>
      <c r="G40" s="37">
        <v>0.06</v>
      </c>
      <c r="H40" s="37">
        <v>0.05</v>
      </c>
      <c r="I40" s="37">
        <v>0.08</v>
      </c>
      <c r="J40" s="38">
        <v>7.0000000000000007E-2</v>
      </c>
      <c r="K40" s="22"/>
      <c r="L40" s="22"/>
      <c r="M40" s="22"/>
      <c r="N40" s="22"/>
      <c r="O40" s="22"/>
      <c r="P40" s="22"/>
    </row>
    <row r="41" spans="1:16" ht="39" customHeight="1">
      <c r="A41" s="22"/>
      <c r="B41" s="35"/>
      <c r="C41" s="1206" t="s">
        <v>567</v>
      </c>
      <c r="D41" s="1207"/>
      <c r="E41" s="1208"/>
      <c r="F41" s="36" t="s">
        <v>528</v>
      </c>
      <c r="G41" s="37" t="s">
        <v>528</v>
      </c>
      <c r="H41" s="37" t="s">
        <v>528</v>
      </c>
      <c r="I41" s="37">
        <v>0.05</v>
      </c>
      <c r="J41" s="38">
        <v>0.06</v>
      </c>
      <c r="K41" s="22"/>
      <c r="L41" s="22"/>
      <c r="M41" s="22"/>
      <c r="N41" s="22"/>
      <c r="O41" s="22"/>
      <c r="P41" s="22"/>
    </row>
    <row r="42" spans="1:16" ht="39" customHeight="1">
      <c r="A42" s="22"/>
      <c r="B42" s="39"/>
      <c r="C42" s="1206" t="s">
        <v>568</v>
      </c>
      <c r="D42" s="1207"/>
      <c r="E42" s="1208"/>
      <c r="F42" s="36" t="s">
        <v>528</v>
      </c>
      <c r="G42" s="37" t="s">
        <v>528</v>
      </c>
      <c r="H42" s="37" t="s">
        <v>528</v>
      </c>
      <c r="I42" s="37" t="s">
        <v>528</v>
      </c>
      <c r="J42" s="38" t="s">
        <v>528</v>
      </c>
      <c r="K42" s="22"/>
      <c r="L42" s="22"/>
      <c r="M42" s="22"/>
      <c r="N42" s="22"/>
      <c r="O42" s="22"/>
      <c r="P42" s="22"/>
    </row>
    <row r="43" spans="1:16" ht="39" customHeight="1" thickBot="1">
      <c r="A43" s="22"/>
      <c r="B43" s="40"/>
      <c r="C43" s="1209" t="s">
        <v>569</v>
      </c>
      <c r="D43" s="1210"/>
      <c r="E43" s="1211"/>
      <c r="F43" s="41">
        <v>0.14000000000000001</v>
      </c>
      <c r="G43" s="42">
        <v>0.17</v>
      </c>
      <c r="H43" s="42">
        <v>0.03</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pQ9orFNLZgbLvQ+s8IlP4no/NJXROvkKLstFhPgntWnc8KL5dDd1KXnLXVTMp98vgPCnfteeZC1dO4rtFcug==" saltValue="P6fvQnwrVbC46llUjNp/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2" t="s">
        <v>11</v>
      </c>
      <c r="C45" s="1233"/>
      <c r="D45" s="58"/>
      <c r="E45" s="1238" t="s">
        <v>12</v>
      </c>
      <c r="F45" s="1238"/>
      <c r="G45" s="1238"/>
      <c r="H45" s="1238"/>
      <c r="I45" s="1238"/>
      <c r="J45" s="1239"/>
      <c r="K45" s="59">
        <v>8190</v>
      </c>
      <c r="L45" s="60">
        <v>8004</v>
      </c>
      <c r="M45" s="60">
        <v>7848</v>
      </c>
      <c r="N45" s="60">
        <v>7696</v>
      </c>
      <c r="O45" s="61">
        <v>7372</v>
      </c>
      <c r="P45" s="48"/>
      <c r="Q45" s="48"/>
      <c r="R45" s="48"/>
      <c r="S45" s="48"/>
      <c r="T45" s="48"/>
      <c r="U45" s="48"/>
    </row>
    <row r="46" spans="1:21" ht="30.75" customHeight="1">
      <c r="A46" s="48"/>
      <c r="B46" s="1234"/>
      <c r="C46" s="1235"/>
      <c r="D46" s="62"/>
      <c r="E46" s="1216" t="s">
        <v>13</v>
      </c>
      <c r="F46" s="1216"/>
      <c r="G46" s="1216"/>
      <c r="H46" s="1216"/>
      <c r="I46" s="1216"/>
      <c r="J46" s="1217"/>
      <c r="K46" s="63" t="s">
        <v>528</v>
      </c>
      <c r="L46" s="64" t="s">
        <v>528</v>
      </c>
      <c r="M46" s="64" t="s">
        <v>528</v>
      </c>
      <c r="N46" s="64" t="s">
        <v>528</v>
      </c>
      <c r="O46" s="65" t="s">
        <v>528</v>
      </c>
      <c r="P46" s="48"/>
      <c r="Q46" s="48"/>
      <c r="R46" s="48"/>
      <c r="S46" s="48"/>
      <c r="T46" s="48"/>
      <c r="U46" s="48"/>
    </row>
    <row r="47" spans="1:21" ht="30.75" customHeight="1">
      <c r="A47" s="48"/>
      <c r="B47" s="1234"/>
      <c r="C47" s="1235"/>
      <c r="D47" s="62"/>
      <c r="E47" s="1216" t="s">
        <v>14</v>
      </c>
      <c r="F47" s="1216"/>
      <c r="G47" s="1216"/>
      <c r="H47" s="1216"/>
      <c r="I47" s="1216"/>
      <c r="J47" s="1217"/>
      <c r="K47" s="63" t="s">
        <v>528</v>
      </c>
      <c r="L47" s="64" t="s">
        <v>528</v>
      </c>
      <c r="M47" s="64" t="s">
        <v>528</v>
      </c>
      <c r="N47" s="64" t="s">
        <v>528</v>
      </c>
      <c r="O47" s="65" t="s">
        <v>528</v>
      </c>
      <c r="P47" s="48"/>
      <c r="Q47" s="48"/>
      <c r="R47" s="48"/>
      <c r="S47" s="48"/>
      <c r="T47" s="48"/>
      <c r="U47" s="48"/>
    </row>
    <row r="48" spans="1:21" ht="30.75" customHeight="1">
      <c r="A48" s="48"/>
      <c r="B48" s="1234"/>
      <c r="C48" s="1235"/>
      <c r="D48" s="62"/>
      <c r="E48" s="1216" t="s">
        <v>15</v>
      </c>
      <c r="F48" s="1216"/>
      <c r="G48" s="1216"/>
      <c r="H48" s="1216"/>
      <c r="I48" s="1216"/>
      <c r="J48" s="1217"/>
      <c r="K48" s="63">
        <v>1414</v>
      </c>
      <c r="L48" s="64">
        <v>1439</v>
      </c>
      <c r="M48" s="64">
        <v>1304</v>
      </c>
      <c r="N48" s="64">
        <v>1260</v>
      </c>
      <c r="O48" s="65">
        <v>1136</v>
      </c>
      <c r="P48" s="48"/>
      <c r="Q48" s="48"/>
      <c r="R48" s="48"/>
      <c r="S48" s="48"/>
      <c r="T48" s="48"/>
      <c r="U48" s="48"/>
    </row>
    <row r="49" spans="1:21" ht="30.75" customHeight="1">
      <c r="A49" s="48"/>
      <c r="B49" s="1234"/>
      <c r="C49" s="1235"/>
      <c r="D49" s="62"/>
      <c r="E49" s="1216" t="s">
        <v>16</v>
      </c>
      <c r="F49" s="1216"/>
      <c r="G49" s="1216"/>
      <c r="H49" s="1216"/>
      <c r="I49" s="1216"/>
      <c r="J49" s="1217"/>
      <c r="K49" s="63" t="s">
        <v>528</v>
      </c>
      <c r="L49" s="64" t="s">
        <v>528</v>
      </c>
      <c r="M49" s="64" t="s">
        <v>528</v>
      </c>
      <c r="N49" s="64" t="s">
        <v>528</v>
      </c>
      <c r="O49" s="65" t="s">
        <v>528</v>
      </c>
      <c r="P49" s="48"/>
      <c r="Q49" s="48"/>
      <c r="R49" s="48"/>
      <c r="S49" s="48"/>
      <c r="T49" s="48"/>
      <c r="U49" s="48"/>
    </row>
    <row r="50" spans="1:21" ht="30.75" customHeight="1">
      <c r="A50" s="48"/>
      <c r="B50" s="1234"/>
      <c r="C50" s="1235"/>
      <c r="D50" s="62"/>
      <c r="E50" s="1216" t="s">
        <v>17</v>
      </c>
      <c r="F50" s="1216"/>
      <c r="G50" s="1216"/>
      <c r="H50" s="1216"/>
      <c r="I50" s="1216"/>
      <c r="J50" s="1217"/>
      <c r="K50" s="63">
        <v>136</v>
      </c>
      <c r="L50" s="64">
        <v>134</v>
      </c>
      <c r="M50" s="64">
        <v>133</v>
      </c>
      <c r="N50" s="64">
        <v>1</v>
      </c>
      <c r="O50" s="65" t="s">
        <v>528</v>
      </c>
      <c r="P50" s="48"/>
      <c r="Q50" s="48"/>
      <c r="R50" s="48"/>
      <c r="S50" s="48"/>
      <c r="T50" s="48"/>
      <c r="U50" s="48"/>
    </row>
    <row r="51" spans="1:21" ht="30.75" customHeight="1">
      <c r="A51" s="48"/>
      <c r="B51" s="1236"/>
      <c r="C51" s="1237"/>
      <c r="D51" s="66"/>
      <c r="E51" s="1216" t="s">
        <v>18</v>
      </c>
      <c r="F51" s="1216"/>
      <c r="G51" s="1216"/>
      <c r="H51" s="1216"/>
      <c r="I51" s="1216"/>
      <c r="J51" s="1217"/>
      <c r="K51" s="63" t="s">
        <v>528</v>
      </c>
      <c r="L51" s="64">
        <v>0</v>
      </c>
      <c r="M51" s="64" t="s">
        <v>528</v>
      </c>
      <c r="N51" s="64" t="s">
        <v>528</v>
      </c>
      <c r="O51" s="65" t="s">
        <v>528</v>
      </c>
      <c r="P51" s="48"/>
      <c r="Q51" s="48"/>
      <c r="R51" s="48"/>
      <c r="S51" s="48"/>
      <c r="T51" s="48"/>
      <c r="U51" s="48"/>
    </row>
    <row r="52" spans="1:21" ht="30.75" customHeight="1">
      <c r="A52" s="48"/>
      <c r="B52" s="1214" t="s">
        <v>19</v>
      </c>
      <c r="C52" s="1215"/>
      <c r="D52" s="66"/>
      <c r="E52" s="1216" t="s">
        <v>20</v>
      </c>
      <c r="F52" s="1216"/>
      <c r="G52" s="1216"/>
      <c r="H52" s="1216"/>
      <c r="I52" s="1216"/>
      <c r="J52" s="1217"/>
      <c r="K52" s="63">
        <v>7942</v>
      </c>
      <c r="L52" s="64">
        <v>7706</v>
      </c>
      <c r="M52" s="64">
        <v>7472</v>
      </c>
      <c r="N52" s="64">
        <v>7145</v>
      </c>
      <c r="O52" s="65">
        <v>7001</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1798</v>
      </c>
      <c r="L53" s="69">
        <v>1871</v>
      </c>
      <c r="M53" s="69">
        <v>1813</v>
      </c>
      <c r="N53" s="69">
        <v>1812</v>
      </c>
      <c r="O53" s="70">
        <v>1507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c r="B57" s="1222" t="s">
        <v>25</v>
      </c>
      <c r="C57" s="1223"/>
      <c r="D57" s="1226" t="s">
        <v>26</v>
      </c>
      <c r="E57" s="1227"/>
      <c r="F57" s="1227"/>
      <c r="G57" s="1227"/>
      <c r="H57" s="1227"/>
      <c r="I57" s="1227"/>
      <c r="J57" s="1228"/>
      <c r="K57" s="83"/>
      <c r="L57" s="84"/>
      <c r="M57" s="84"/>
      <c r="N57" s="84"/>
      <c r="O57" s="85"/>
    </row>
    <row r="58" spans="1:21" ht="31.5" customHeight="1" thickBot="1">
      <c r="B58" s="1224"/>
      <c r="C58" s="1225"/>
      <c r="D58" s="1229" t="s">
        <v>27</v>
      </c>
      <c r="E58" s="1230"/>
      <c r="F58" s="1230"/>
      <c r="G58" s="1230"/>
      <c r="H58" s="1230"/>
      <c r="I58" s="1230"/>
      <c r="J58" s="1231"/>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JsuCo7XfHSvTbqZBwUqEQHV3XoA6oNqGpsMJO4DyViBBzf1KT3vdy7iUnVn4CH8LXE1kf55255KwoYEVLQzg==" saltValue="10xTbO8cL5u5gSj4s+8c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52" t="s">
        <v>30</v>
      </c>
      <c r="C41" s="1253"/>
      <c r="D41" s="102"/>
      <c r="E41" s="1254" t="s">
        <v>31</v>
      </c>
      <c r="F41" s="1254"/>
      <c r="G41" s="1254"/>
      <c r="H41" s="1255"/>
      <c r="I41" s="103">
        <v>75185</v>
      </c>
      <c r="J41" s="104">
        <v>74446</v>
      </c>
      <c r="K41" s="104">
        <v>72004</v>
      </c>
      <c r="L41" s="104">
        <v>71334</v>
      </c>
      <c r="M41" s="105">
        <v>70501</v>
      </c>
    </row>
    <row r="42" spans="2:13" ht="27.75" customHeight="1">
      <c r="B42" s="1242"/>
      <c r="C42" s="1243"/>
      <c r="D42" s="106"/>
      <c r="E42" s="1246" t="s">
        <v>32</v>
      </c>
      <c r="F42" s="1246"/>
      <c r="G42" s="1246"/>
      <c r="H42" s="1247"/>
      <c r="I42" s="107">
        <v>268</v>
      </c>
      <c r="J42" s="108">
        <v>134</v>
      </c>
      <c r="K42" s="108">
        <v>1</v>
      </c>
      <c r="L42" s="108" t="s">
        <v>528</v>
      </c>
      <c r="M42" s="109" t="s">
        <v>528</v>
      </c>
    </row>
    <row r="43" spans="2:13" ht="27.75" customHeight="1">
      <c r="B43" s="1242"/>
      <c r="C43" s="1243"/>
      <c r="D43" s="106"/>
      <c r="E43" s="1246" t="s">
        <v>33</v>
      </c>
      <c r="F43" s="1246"/>
      <c r="G43" s="1246"/>
      <c r="H43" s="1247"/>
      <c r="I43" s="107">
        <v>15665</v>
      </c>
      <c r="J43" s="108">
        <v>14960</v>
      </c>
      <c r="K43" s="108">
        <v>14316</v>
      </c>
      <c r="L43" s="108">
        <v>13941</v>
      </c>
      <c r="M43" s="109">
        <v>14285</v>
      </c>
    </row>
    <row r="44" spans="2:13" ht="27.75" customHeight="1">
      <c r="B44" s="1242"/>
      <c r="C44" s="1243"/>
      <c r="D44" s="106"/>
      <c r="E44" s="1246" t="s">
        <v>34</v>
      </c>
      <c r="F44" s="1246"/>
      <c r="G44" s="1246"/>
      <c r="H44" s="1247"/>
      <c r="I44" s="107" t="s">
        <v>528</v>
      </c>
      <c r="J44" s="108" t="s">
        <v>528</v>
      </c>
      <c r="K44" s="108" t="s">
        <v>528</v>
      </c>
      <c r="L44" s="108" t="s">
        <v>528</v>
      </c>
      <c r="M44" s="109" t="s">
        <v>528</v>
      </c>
    </row>
    <row r="45" spans="2:13" ht="27.75" customHeight="1">
      <c r="B45" s="1242"/>
      <c r="C45" s="1243"/>
      <c r="D45" s="106"/>
      <c r="E45" s="1246" t="s">
        <v>35</v>
      </c>
      <c r="F45" s="1246"/>
      <c r="G45" s="1246"/>
      <c r="H45" s="1247"/>
      <c r="I45" s="107">
        <v>11602</v>
      </c>
      <c r="J45" s="108">
        <v>11218</v>
      </c>
      <c r="K45" s="108">
        <v>11087</v>
      </c>
      <c r="L45" s="108">
        <v>10421</v>
      </c>
      <c r="M45" s="109">
        <v>10328</v>
      </c>
    </row>
    <row r="46" spans="2:13" ht="27.75" customHeight="1">
      <c r="B46" s="1242"/>
      <c r="C46" s="1243"/>
      <c r="D46" s="110"/>
      <c r="E46" s="1246" t="s">
        <v>36</v>
      </c>
      <c r="F46" s="1246"/>
      <c r="G46" s="1246"/>
      <c r="H46" s="1247"/>
      <c r="I46" s="107" t="s">
        <v>528</v>
      </c>
      <c r="J46" s="108" t="s">
        <v>528</v>
      </c>
      <c r="K46" s="108" t="s">
        <v>528</v>
      </c>
      <c r="L46" s="108" t="s">
        <v>528</v>
      </c>
      <c r="M46" s="109" t="s">
        <v>528</v>
      </c>
    </row>
    <row r="47" spans="2:13" ht="27.75" customHeight="1">
      <c r="B47" s="1242"/>
      <c r="C47" s="1243"/>
      <c r="D47" s="111"/>
      <c r="E47" s="1256" t="s">
        <v>37</v>
      </c>
      <c r="F47" s="1257"/>
      <c r="G47" s="1257"/>
      <c r="H47" s="1258"/>
      <c r="I47" s="107" t="s">
        <v>528</v>
      </c>
      <c r="J47" s="108" t="s">
        <v>528</v>
      </c>
      <c r="K47" s="108" t="s">
        <v>528</v>
      </c>
      <c r="L47" s="108" t="s">
        <v>528</v>
      </c>
      <c r="M47" s="109" t="s">
        <v>528</v>
      </c>
    </row>
    <row r="48" spans="2:13" ht="27.75" customHeight="1">
      <c r="B48" s="1242"/>
      <c r="C48" s="1243"/>
      <c r="D48" s="106"/>
      <c r="E48" s="1246" t="s">
        <v>38</v>
      </c>
      <c r="F48" s="1246"/>
      <c r="G48" s="1246"/>
      <c r="H48" s="1247"/>
      <c r="I48" s="107" t="s">
        <v>528</v>
      </c>
      <c r="J48" s="108" t="s">
        <v>528</v>
      </c>
      <c r="K48" s="108" t="s">
        <v>528</v>
      </c>
      <c r="L48" s="108" t="s">
        <v>528</v>
      </c>
      <c r="M48" s="109" t="s">
        <v>528</v>
      </c>
    </row>
    <row r="49" spans="2:13" ht="27.75" customHeight="1">
      <c r="B49" s="1244"/>
      <c r="C49" s="1245"/>
      <c r="D49" s="106"/>
      <c r="E49" s="1246" t="s">
        <v>39</v>
      </c>
      <c r="F49" s="1246"/>
      <c r="G49" s="1246"/>
      <c r="H49" s="1247"/>
      <c r="I49" s="107" t="s">
        <v>528</v>
      </c>
      <c r="J49" s="108" t="s">
        <v>528</v>
      </c>
      <c r="K49" s="108" t="s">
        <v>528</v>
      </c>
      <c r="L49" s="108" t="s">
        <v>528</v>
      </c>
      <c r="M49" s="109" t="s">
        <v>528</v>
      </c>
    </row>
    <row r="50" spans="2:13" ht="27.75" customHeight="1">
      <c r="B50" s="1240" t="s">
        <v>40</v>
      </c>
      <c r="C50" s="1241"/>
      <c r="D50" s="112"/>
      <c r="E50" s="1246" t="s">
        <v>41</v>
      </c>
      <c r="F50" s="1246"/>
      <c r="G50" s="1246"/>
      <c r="H50" s="1247"/>
      <c r="I50" s="107">
        <v>36411</v>
      </c>
      <c r="J50" s="108">
        <v>38235</v>
      </c>
      <c r="K50" s="108">
        <v>32967</v>
      </c>
      <c r="L50" s="108">
        <v>40030</v>
      </c>
      <c r="M50" s="109">
        <v>44380</v>
      </c>
    </row>
    <row r="51" spans="2:13" ht="27.75" customHeight="1">
      <c r="B51" s="1242"/>
      <c r="C51" s="1243"/>
      <c r="D51" s="106"/>
      <c r="E51" s="1246" t="s">
        <v>42</v>
      </c>
      <c r="F51" s="1246"/>
      <c r="G51" s="1246"/>
      <c r="H51" s="1247"/>
      <c r="I51" s="107">
        <v>9067</v>
      </c>
      <c r="J51" s="108">
        <v>8741</v>
      </c>
      <c r="K51" s="108">
        <v>8053</v>
      </c>
      <c r="L51" s="108">
        <v>7344</v>
      </c>
      <c r="M51" s="109">
        <v>7308</v>
      </c>
    </row>
    <row r="52" spans="2:13" ht="27.75" customHeight="1">
      <c r="B52" s="1244"/>
      <c r="C52" s="1245"/>
      <c r="D52" s="106"/>
      <c r="E52" s="1246" t="s">
        <v>43</v>
      </c>
      <c r="F52" s="1246"/>
      <c r="G52" s="1246"/>
      <c r="H52" s="1247"/>
      <c r="I52" s="107">
        <v>69162</v>
      </c>
      <c r="J52" s="108">
        <v>68404</v>
      </c>
      <c r="K52" s="108">
        <v>66539</v>
      </c>
      <c r="L52" s="108">
        <v>65508</v>
      </c>
      <c r="M52" s="109">
        <v>64878</v>
      </c>
    </row>
    <row r="53" spans="2:13" ht="27.75" customHeight="1" thickBot="1">
      <c r="B53" s="1248" t="s">
        <v>44</v>
      </c>
      <c r="C53" s="1249"/>
      <c r="D53" s="113"/>
      <c r="E53" s="1250" t="s">
        <v>45</v>
      </c>
      <c r="F53" s="1250"/>
      <c r="G53" s="1250"/>
      <c r="H53" s="1251"/>
      <c r="I53" s="114">
        <v>-11919</v>
      </c>
      <c r="J53" s="115">
        <v>-14622</v>
      </c>
      <c r="K53" s="115">
        <v>-10151</v>
      </c>
      <c r="L53" s="115">
        <v>-17185</v>
      </c>
      <c r="M53" s="116">
        <v>-21451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h2BkA9ODFI6zaYgfTS2eXVjiJsJ90WesdwRPjaSkaJItLph6Onf5+j+MezRmCwAYDJ6LmJ6BThZ9Z4l2QbhHDQ==" saltValue="7L35xeh+57JjUq0PpqDl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267" t="s">
        <v>48</v>
      </c>
      <c r="D55" s="1267"/>
      <c r="E55" s="1268"/>
      <c r="F55" s="128">
        <v>3782</v>
      </c>
      <c r="G55" s="128">
        <v>3782</v>
      </c>
      <c r="H55" s="129">
        <v>3782</v>
      </c>
    </row>
    <row r="56" spans="2:8" ht="52.5" customHeight="1">
      <c r="B56" s="130"/>
      <c r="C56" s="1269" t="s">
        <v>49</v>
      </c>
      <c r="D56" s="1269"/>
      <c r="E56" s="1270"/>
      <c r="F56" s="131">
        <v>4705</v>
      </c>
      <c r="G56" s="131">
        <v>3903</v>
      </c>
      <c r="H56" s="132">
        <v>4704</v>
      </c>
    </row>
    <row r="57" spans="2:8" ht="53.25" customHeight="1">
      <c r="B57" s="130"/>
      <c r="C57" s="1271" t="s">
        <v>50</v>
      </c>
      <c r="D57" s="1271"/>
      <c r="E57" s="1272"/>
      <c r="F57" s="133">
        <v>29392</v>
      </c>
      <c r="G57" s="133">
        <v>31717</v>
      </c>
      <c r="H57" s="134">
        <v>35148</v>
      </c>
    </row>
    <row r="58" spans="2:8" ht="45.75" customHeight="1">
      <c r="B58" s="135"/>
      <c r="C58" s="1259" t="s">
        <v>609</v>
      </c>
      <c r="D58" s="1260"/>
      <c r="E58" s="1261"/>
      <c r="F58" s="136">
        <v>9564</v>
      </c>
      <c r="G58" s="136">
        <v>10645</v>
      </c>
      <c r="H58" s="137">
        <v>13502</v>
      </c>
    </row>
    <row r="59" spans="2:8" ht="45.75" customHeight="1">
      <c r="B59" s="135"/>
      <c r="C59" s="1259" t="s">
        <v>610</v>
      </c>
      <c r="D59" s="1260"/>
      <c r="E59" s="1261"/>
      <c r="F59" s="136">
        <v>5640</v>
      </c>
      <c r="G59" s="136">
        <v>6639</v>
      </c>
      <c r="H59" s="137">
        <v>6372</v>
      </c>
    </row>
    <row r="60" spans="2:8" ht="45.75" customHeight="1">
      <c r="B60" s="135"/>
      <c r="C60" s="1259" t="s">
        <v>611</v>
      </c>
      <c r="D60" s="1260"/>
      <c r="E60" s="1261"/>
      <c r="F60" s="136">
        <v>1904</v>
      </c>
      <c r="G60" s="136">
        <v>2860</v>
      </c>
      <c r="H60" s="137">
        <v>4450</v>
      </c>
    </row>
    <row r="61" spans="2:8" ht="45.75" customHeight="1">
      <c r="B61" s="135"/>
      <c r="C61" s="1259" t="s">
        <v>612</v>
      </c>
      <c r="D61" s="1260"/>
      <c r="E61" s="1261"/>
      <c r="F61" s="136">
        <v>4124</v>
      </c>
      <c r="G61" s="136">
        <v>4081</v>
      </c>
      <c r="H61" s="137">
        <v>4194</v>
      </c>
    </row>
    <row r="62" spans="2:8" ht="45.75" customHeight="1" thickBot="1">
      <c r="B62" s="138"/>
      <c r="C62" s="1262" t="s">
        <v>613</v>
      </c>
      <c r="D62" s="1263"/>
      <c r="E62" s="1264"/>
      <c r="F62" s="139">
        <v>3815</v>
      </c>
      <c r="G62" s="139">
        <v>3143</v>
      </c>
      <c r="H62" s="140">
        <v>2247</v>
      </c>
    </row>
    <row r="63" spans="2:8" ht="52.5" customHeight="1" thickBot="1">
      <c r="B63" s="141"/>
      <c r="C63" s="1265" t="s">
        <v>51</v>
      </c>
      <c r="D63" s="1265"/>
      <c r="E63" s="1266"/>
      <c r="F63" s="142">
        <v>37880</v>
      </c>
      <c r="G63" s="142">
        <v>39402</v>
      </c>
      <c r="H63" s="143">
        <v>43633</v>
      </c>
    </row>
    <row r="64" spans="2:8" ht="15" customHeight="1"/>
  </sheetData>
  <sheetProtection algorithmName="SHA-512" hashValue="ifKTPLy9LsxfpkvbuA4g9s4GQYZfWtq66/xwIulFb6t36O5C30NjZ2C/jBiBC4WCQVRYEvlbhJP+8z+jlmUu3g==" saltValue="2wtDBeEb0pNNLOl9sObs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552</v>
      </c>
      <c r="G2" s="157"/>
      <c r="H2" s="158"/>
    </row>
    <row r="3" spans="1:8">
      <c r="A3" s="154" t="s">
        <v>545</v>
      </c>
      <c r="B3" s="159"/>
      <c r="C3" s="160"/>
      <c r="D3" s="161">
        <v>57842</v>
      </c>
      <c r="E3" s="162"/>
      <c r="F3" s="163">
        <v>47673</v>
      </c>
      <c r="G3" s="164"/>
      <c r="H3" s="165"/>
    </row>
    <row r="4" spans="1:8">
      <c r="A4" s="166"/>
      <c r="B4" s="167"/>
      <c r="C4" s="168"/>
      <c r="D4" s="169">
        <v>23929</v>
      </c>
      <c r="E4" s="170"/>
      <c r="F4" s="171">
        <v>28383</v>
      </c>
      <c r="G4" s="172"/>
      <c r="H4" s="173"/>
    </row>
    <row r="5" spans="1:8">
      <c r="A5" s="154" t="s">
        <v>547</v>
      </c>
      <c r="B5" s="159"/>
      <c r="C5" s="160"/>
      <c r="D5" s="161">
        <v>86926</v>
      </c>
      <c r="E5" s="162"/>
      <c r="F5" s="163">
        <v>54233</v>
      </c>
      <c r="G5" s="164"/>
      <c r="H5" s="165"/>
    </row>
    <row r="6" spans="1:8">
      <c r="A6" s="166"/>
      <c r="B6" s="167"/>
      <c r="C6" s="168"/>
      <c r="D6" s="169">
        <v>32291</v>
      </c>
      <c r="E6" s="170"/>
      <c r="F6" s="171">
        <v>26058</v>
      </c>
      <c r="G6" s="172"/>
      <c r="H6" s="173"/>
    </row>
    <row r="7" spans="1:8">
      <c r="A7" s="154" t="s">
        <v>548</v>
      </c>
      <c r="B7" s="159"/>
      <c r="C7" s="160"/>
      <c r="D7" s="161">
        <v>57381</v>
      </c>
      <c r="E7" s="162"/>
      <c r="F7" s="163">
        <v>44366</v>
      </c>
      <c r="G7" s="164"/>
      <c r="H7" s="165"/>
    </row>
    <row r="8" spans="1:8">
      <c r="A8" s="166"/>
      <c r="B8" s="167"/>
      <c r="C8" s="168"/>
      <c r="D8" s="169">
        <v>30282</v>
      </c>
      <c r="E8" s="170"/>
      <c r="F8" s="171">
        <v>23234</v>
      </c>
      <c r="G8" s="172"/>
      <c r="H8" s="173"/>
    </row>
    <row r="9" spans="1:8">
      <c r="A9" s="154" t="s">
        <v>549</v>
      </c>
      <c r="B9" s="159"/>
      <c r="C9" s="160"/>
      <c r="D9" s="161">
        <v>82685</v>
      </c>
      <c r="E9" s="162"/>
      <c r="F9" s="163">
        <v>51043</v>
      </c>
      <c r="G9" s="164"/>
      <c r="H9" s="165"/>
    </row>
    <row r="10" spans="1:8">
      <c r="A10" s="166"/>
      <c r="B10" s="167"/>
      <c r="C10" s="168"/>
      <c r="D10" s="169">
        <v>32900</v>
      </c>
      <c r="E10" s="170"/>
      <c r="F10" s="171">
        <v>23378</v>
      </c>
      <c r="G10" s="172"/>
      <c r="H10" s="173"/>
    </row>
    <row r="11" spans="1:8">
      <c r="A11" s="154" t="s">
        <v>550</v>
      </c>
      <c r="B11" s="159"/>
      <c r="C11" s="160"/>
      <c r="D11" s="161">
        <v>74622</v>
      </c>
      <c r="E11" s="162"/>
      <c r="F11" s="163">
        <v>42898</v>
      </c>
      <c r="G11" s="164"/>
      <c r="H11" s="165"/>
    </row>
    <row r="12" spans="1:8">
      <c r="A12" s="166"/>
      <c r="B12" s="167"/>
      <c r="C12" s="174"/>
      <c r="D12" s="169">
        <v>29668</v>
      </c>
      <c r="E12" s="170"/>
      <c r="F12" s="171">
        <v>21022</v>
      </c>
      <c r="G12" s="172"/>
      <c r="H12" s="173"/>
    </row>
    <row r="13" spans="1:8">
      <c r="A13" s="154"/>
      <c r="B13" s="159"/>
      <c r="C13" s="175"/>
      <c r="D13" s="176">
        <v>71891</v>
      </c>
      <c r="E13" s="177"/>
      <c r="F13" s="178">
        <v>48043</v>
      </c>
      <c r="G13" s="179"/>
      <c r="H13" s="165"/>
    </row>
    <row r="14" spans="1:8">
      <c r="A14" s="166"/>
      <c r="B14" s="167"/>
      <c r="C14" s="168"/>
      <c r="D14" s="169">
        <v>29814</v>
      </c>
      <c r="E14" s="170"/>
      <c r="F14" s="171">
        <v>24415</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3.1</v>
      </c>
      <c r="C19" s="180">
        <f>ROUND(VALUE(SUBSTITUTE(実質収支比率等に係る経年分析!G$48,"▲","-")),2)</f>
        <v>3.19</v>
      </c>
      <c r="D19" s="180">
        <f>ROUND(VALUE(SUBSTITUTE(実質収支比率等に係る経年分析!H$48,"▲","-")),2)</f>
        <v>3.29</v>
      </c>
      <c r="E19" s="180">
        <f>ROUND(VALUE(SUBSTITUTE(実質収支比率等に係る経年分析!I$48,"▲","-")),2)</f>
        <v>3.48</v>
      </c>
      <c r="F19" s="180">
        <f>ROUND(VALUE(SUBSTITUTE(実質収支比率等に係る経年分析!J$48,"▲","-")),2)</f>
        <v>3.55</v>
      </c>
    </row>
    <row r="20" spans="1:11">
      <c r="A20" s="180" t="s">
        <v>55</v>
      </c>
      <c r="B20" s="180">
        <f>ROUND(VALUE(SUBSTITUTE(実質収支比率等に係る経年分析!F$47,"▲","-")),2)</f>
        <v>8.9</v>
      </c>
      <c r="C20" s="180">
        <f>ROUND(VALUE(SUBSTITUTE(実質収支比率等に係る経年分析!G$47,"▲","-")),2)</f>
        <v>9.01</v>
      </c>
      <c r="D20" s="180">
        <f>ROUND(VALUE(SUBSTITUTE(実質収支比率等に係る経年分析!H$47,"▲","-")),2)</f>
        <v>9.1300000000000008</v>
      </c>
      <c r="E20" s="180">
        <f>ROUND(VALUE(SUBSTITUTE(実質収支比率等に係る経年分析!I$47,"▲","-")),2)</f>
        <v>9.18</v>
      </c>
      <c r="F20" s="180">
        <f>ROUND(VALUE(SUBSTITUTE(実質収支比率等に係る経年分析!J$47,"▲","-")),2)</f>
        <v>9.14</v>
      </c>
    </row>
    <row r="21" spans="1:11">
      <c r="A21" s="180" t="s">
        <v>56</v>
      </c>
      <c r="B21" s="180">
        <f>IF(ISNUMBER(VALUE(SUBSTITUTE(実質収支比率等に係る経年分析!F$49,"▲","-"))),ROUND(VALUE(SUBSTITUTE(実質収支比率等に係る経年分析!F$49,"▲","-")),2),NA())</f>
        <v>0.06</v>
      </c>
      <c r="C21" s="180">
        <f>IF(ISNUMBER(VALUE(SUBSTITUTE(実質収支比率等に係る経年分析!G$49,"▲","-"))),ROUND(VALUE(SUBSTITUTE(実質収支比率等に係る経年分析!G$49,"▲","-")),2),NA())</f>
        <v>2.34</v>
      </c>
      <c r="D21" s="180">
        <f>IF(ISNUMBER(VALUE(SUBSTITUTE(実質収支比率等に係る経年分析!H$49,"▲","-"))),ROUND(VALUE(SUBSTITUTE(実質収支比率等に係る経年分析!H$49,"▲","-")),2),NA())</f>
        <v>1.91</v>
      </c>
      <c r="E21" s="180">
        <f>IF(ISNUMBER(VALUE(SUBSTITUTE(実質収支比率等に係る経年分析!I$49,"▲","-"))),ROUND(VALUE(SUBSTITUTE(実質収支比率等に係る経年分析!I$49,"▲","-")),2),NA())</f>
        <v>2.63</v>
      </c>
      <c r="F21" s="180">
        <f>IF(ISNUMBER(VALUE(SUBSTITUTE(実質収支比率等に係る経年分析!J$49,"▲","-"))),ROUND(VALUE(SUBSTITUTE(実質収支比率等に係る経年分析!J$49,"▲","-")),2),NA())</f>
        <v>0.09</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0.14000000000000001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都城市御池簡易水道事業会計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c r="A30" s="181" t="str">
        <f>IF(連結実質赤字比率に係る赤字・黒字の構成分析!C$40="",NA(),連結実質赤字比率に係る赤字・黒字の構成分析!C$40)</f>
        <v>都城市農業集落排水事業会計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c r="A31" s="181" t="str">
        <f>IF(連結実質赤字比率に係る赤字・黒字の構成分析!C$39="",NA(),連結実質赤字比率に係る赤字・黒字の構成分析!C$39)</f>
        <v>都城市国民健康保険特別会計（事業勘定）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2.0299999999999998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0.28999999999999998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c r="A32" s="181" t="str">
        <f>IF(連結実質赤字比率に係る赤字・黒字の構成分析!C$38="",NA(),連結実質赤字比率に係る赤字・黒字の構成分析!C$38)</f>
        <v>都城市公共下水道事業会計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0.56999999999999995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0.59</v>
      </c>
    </row>
    <row r="33" spans="1:16">
      <c r="A33" s="181" t="str">
        <f>IF(連結実質赤字比率に係る赤字・黒字の構成分析!C$37="",NA(),連結実質赤字比率に係る赤字・黒字の構成分析!C$37)</f>
        <v>都城市簡易水道事業会計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0.64</v>
      </c>
    </row>
    <row r="34" spans="1:16">
      <c r="A34" s="181" t="str">
        <f>IF(連結実質赤字比率に係る赤字・黒字の構成分析!C$36="",NA(),連結実質赤字比率に係る赤字・黒字の構成分析!C$36)</f>
        <v>都城市介護保険特別会計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1.1399999999999999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3.54</v>
      </c>
    </row>
    <row r="36" spans="1:16">
      <c r="A36" s="181" t="str">
        <f>IF(連結実質赤字比率に係る赤字・黒字の構成分析!C$34="",NA(),連結実質赤字比率に係る赤字・黒字の構成分析!C$34)</f>
        <v>都城市水道事業会計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8.85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9.52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7.85</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7942</v>
      </c>
      <c r="E42" s="182"/>
      <c r="F42" s="182"/>
      <c r="G42" s="182">
        <f>'実質公債費比率（分子）の構造'!L$52</f>
        <v>7706</v>
      </c>
      <c r="H42" s="182"/>
      <c r="I42" s="182"/>
      <c r="J42" s="182">
        <f>'実質公債費比率（分子）の構造'!M$52</f>
        <v>7472</v>
      </c>
      <c r="K42" s="182"/>
      <c r="L42" s="182"/>
      <c r="M42" s="182">
        <f>'実質公債費比率（分子）の構造'!N$52</f>
        <v>7145</v>
      </c>
      <c r="N42" s="182"/>
      <c r="O42" s="182"/>
      <c r="P42" s="182">
        <f>'実質公債費比率（分子）の構造'!O$52</f>
        <v>7001</v>
      </c>
    </row>
    <row r="43" spans="1:16">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136</v>
      </c>
      <c r="C44" s="182"/>
      <c r="D44" s="182"/>
      <c r="E44" s="182">
        <f>'実質公債費比率（分子）の構造'!L$50</f>
        <v>134</v>
      </c>
      <c r="F44" s="182"/>
      <c r="G44" s="182"/>
      <c r="H44" s="182">
        <f>'実質公債費比率（分子）の構造'!M$50</f>
        <v>133</v>
      </c>
      <c r="I44" s="182"/>
      <c r="J44" s="182"/>
      <c r="K44" s="182">
        <f>'実質公債費比率（分子）の構造'!N$50</f>
        <v>1</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1414</v>
      </c>
      <c r="C46" s="182"/>
      <c r="D46" s="182"/>
      <c r="E46" s="182">
        <f>'実質公債費比率（分子）の構造'!L$48</f>
        <v>1439</v>
      </c>
      <c r="F46" s="182"/>
      <c r="G46" s="182"/>
      <c r="H46" s="182">
        <f>'実質公債費比率（分子）の構造'!M$48</f>
        <v>1304</v>
      </c>
      <c r="I46" s="182"/>
      <c r="J46" s="182"/>
      <c r="K46" s="182">
        <f>'実質公債費比率（分子）の構造'!N$48</f>
        <v>1260</v>
      </c>
      <c r="L46" s="182"/>
      <c r="M46" s="182"/>
      <c r="N46" s="182">
        <f>'実質公債費比率（分子）の構造'!O$48</f>
        <v>1136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8190</v>
      </c>
      <c r="C49" s="182"/>
      <c r="D49" s="182"/>
      <c r="E49" s="182">
        <f>'実質公債費比率（分子）の構造'!L$45</f>
        <v>8004</v>
      </c>
      <c r="F49" s="182"/>
      <c r="G49" s="182"/>
      <c r="H49" s="182">
        <f>'実質公債費比率（分子）の構造'!M$45</f>
        <v>7848</v>
      </c>
      <c r="I49" s="182"/>
      <c r="J49" s="182"/>
      <c r="K49" s="182">
        <f>'実質公債費比率（分子）の構造'!N$45</f>
        <v>7696</v>
      </c>
      <c r="L49" s="182"/>
      <c r="M49" s="182"/>
      <c r="N49" s="182">
        <f>'実質公債費比率（分子）の構造'!O$45</f>
        <v>7372</v>
      </c>
      <c r="O49" s="182"/>
      <c r="P49" s="182"/>
    </row>
    <row r="50" spans="1:16">
      <c r="A50" s="182" t="s">
        <v>71</v>
      </c>
      <c r="B50" s="182" t="e">
        <f>NA()</f>
        <v>#N/A</v>
      </c>
      <c r="C50" s="182">
        <f>IF(ISNUMBER('実質公債費比率（分子）の構造'!K$53),'実質公債費比率（分子）の構造'!K$53,NA())</f>
        <v>1798</v>
      </c>
      <c r="D50" s="182" t="e">
        <f>NA()</f>
        <v>#N/A</v>
      </c>
      <c r="E50" s="182" t="e">
        <f>NA()</f>
        <v>#N/A</v>
      </c>
      <c r="F50" s="182">
        <f>IF(ISNUMBER('実質公債費比率（分子）の構造'!L$53),'実質公債費比率（分子）の構造'!L$53,NA())</f>
        <v>1871</v>
      </c>
      <c r="G50" s="182" t="e">
        <f>NA()</f>
        <v>#N/A</v>
      </c>
      <c r="H50" s="182" t="e">
        <f>NA()</f>
        <v>#N/A</v>
      </c>
      <c r="I50" s="182">
        <f>IF(ISNUMBER('実質公債費比率（分子）の構造'!M$53),'実質公債費比率（分子）の構造'!M$53,NA())</f>
        <v>1813</v>
      </c>
      <c r="J50" s="182" t="e">
        <f>NA()</f>
        <v>#N/A</v>
      </c>
      <c r="K50" s="182" t="e">
        <f>NA()</f>
        <v>#N/A</v>
      </c>
      <c r="L50" s="182">
        <f>IF(ISNUMBER('実質公債費比率（分子）の構造'!N$53),'実質公債費比率（分子）の構造'!N$53,NA())</f>
        <v>1812</v>
      </c>
      <c r="M50" s="182" t="e">
        <f>NA()</f>
        <v>#N/A</v>
      </c>
      <c r="N50" s="182" t="e">
        <f>NA()</f>
        <v>#N/A</v>
      </c>
      <c r="O50" s="182">
        <f>IF(ISNUMBER('実質公債費比率（分子）の構造'!O$53),'実質公債費比率（分子）の構造'!O$53,NA())</f>
        <v>1507</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69162</v>
      </c>
      <c r="E56" s="181"/>
      <c r="F56" s="181"/>
      <c r="G56" s="181">
        <f>'将来負担比率（分子）の構造'!J$52</f>
        <v>68404</v>
      </c>
      <c r="H56" s="181"/>
      <c r="I56" s="181"/>
      <c r="J56" s="181">
        <f>'将来負担比率（分子）の構造'!K$52</f>
        <v>66539</v>
      </c>
      <c r="K56" s="181"/>
      <c r="L56" s="181"/>
      <c r="M56" s="181">
        <f>'将来負担比率（分子）の構造'!L$52</f>
        <v>65508</v>
      </c>
      <c r="N56" s="181"/>
      <c r="O56" s="181"/>
      <c r="P56" s="181">
        <f>'将来負担比率（分子）の構造'!M$52</f>
        <v>64878</v>
      </c>
    </row>
    <row r="57" spans="1:16">
      <c r="A57" s="181" t="s">
        <v>42</v>
      </c>
      <c r="B57" s="181"/>
      <c r="C57" s="181"/>
      <c r="D57" s="181">
        <f>'将来負担比率（分子）の構造'!I$51</f>
        <v>9067</v>
      </c>
      <c r="E57" s="181"/>
      <c r="F57" s="181"/>
      <c r="G57" s="181">
        <f>'将来負担比率（分子）の構造'!J$51</f>
        <v>8741</v>
      </c>
      <c r="H57" s="181"/>
      <c r="I57" s="181"/>
      <c r="J57" s="181">
        <f>'将来負担比率（分子）の構造'!K$51</f>
        <v>8053</v>
      </c>
      <c r="K57" s="181"/>
      <c r="L57" s="181"/>
      <c r="M57" s="181">
        <f>'将来負担比率（分子）の構造'!L$51</f>
        <v>7344</v>
      </c>
      <c r="N57" s="181"/>
      <c r="O57" s="181"/>
      <c r="P57" s="181">
        <f>'将来負担比率（分子）の構造'!M$51</f>
        <v>7308</v>
      </c>
    </row>
    <row r="58" spans="1:16">
      <c r="A58" s="181" t="s">
        <v>41</v>
      </c>
      <c r="B58" s="181"/>
      <c r="C58" s="181"/>
      <c r="D58" s="181">
        <f>'将来負担比率（分子）の構造'!I$50</f>
        <v>36411</v>
      </c>
      <c r="E58" s="181"/>
      <c r="F58" s="181"/>
      <c r="G58" s="181">
        <f>'将来負担比率（分子）の構造'!J$50</f>
        <v>38235</v>
      </c>
      <c r="H58" s="181"/>
      <c r="I58" s="181"/>
      <c r="J58" s="181">
        <f>'将来負担比率（分子）の構造'!K$50</f>
        <v>32967</v>
      </c>
      <c r="K58" s="181"/>
      <c r="L58" s="181"/>
      <c r="M58" s="181">
        <f>'将来負担比率（分子）の構造'!L$50</f>
        <v>40030</v>
      </c>
      <c r="N58" s="181"/>
      <c r="O58" s="181"/>
      <c r="P58" s="181">
        <f>'将来負担比率（分子）の構造'!M$50</f>
        <v>44380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11602</v>
      </c>
      <c r="C62" s="181"/>
      <c r="D62" s="181"/>
      <c r="E62" s="181">
        <f>'将来負担比率（分子）の構造'!J$45</f>
        <v>11218</v>
      </c>
      <c r="F62" s="181"/>
      <c r="G62" s="181"/>
      <c r="H62" s="181">
        <f>'将来負担比率（分子）の構造'!K$45</f>
        <v>11087</v>
      </c>
      <c r="I62" s="181"/>
      <c r="J62" s="181"/>
      <c r="K62" s="181">
        <f>'将来負担比率（分子）の構造'!L$45</f>
        <v>10421</v>
      </c>
      <c r="L62" s="181"/>
      <c r="M62" s="181"/>
      <c r="N62" s="181">
        <f>'将来負担比率（分子）の構造'!M$45</f>
        <v>10328</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15665</v>
      </c>
      <c r="C64" s="181"/>
      <c r="D64" s="181"/>
      <c r="E64" s="181">
        <f>'将来負担比率（分子）の構造'!J$43</f>
        <v>14960</v>
      </c>
      <c r="F64" s="181"/>
      <c r="G64" s="181"/>
      <c r="H64" s="181">
        <f>'将来負担比率（分子）の構造'!K$43</f>
        <v>14316</v>
      </c>
      <c r="I64" s="181"/>
      <c r="J64" s="181"/>
      <c r="K64" s="181">
        <f>'将来負担比率（分子）の構造'!L$43</f>
        <v>13941</v>
      </c>
      <c r="L64" s="181"/>
      <c r="M64" s="181"/>
      <c r="N64" s="181">
        <f>'将来負担比率（分子）の構造'!M$43</f>
        <v>14285</v>
      </c>
      <c r="O64" s="181"/>
      <c r="P64" s="181"/>
    </row>
    <row r="65" spans="1:16">
      <c r="A65" s="181" t="s">
        <v>32</v>
      </c>
      <c r="B65" s="181">
        <f>'将来負担比率（分子）の構造'!I$42</f>
        <v>268</v>
      </c>
      <c r="C65" s="181"/>
      <c r="D65" s="181"/>
      <c r="E65" s="181">
        <f>'将来負担比率（分子）の構造'!J$42</f>
        <v>134</v>
      </c>
      <c r="F65" s="181"/>
      <c r="G65" s="181"/>
      <c r="H65" s="181">
        <f>'将来負担比率（分子）の構造'!K$42</f>
        <v>1</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75185</v>
      </c>
      <c r="C66" s="181"/>
      <c r="D66" s="181"/>
      <c r="E66" s="181">
        <f>'将来負担比率（分子）の構造'!J$41</f>
        <v>74446</v>
      </c>
      <c r="F66" s="181"/>
      <c r="G66" s="181"/>
      <c r="H66" s="181">
        <f>'将来負担比率（分子）の構造'!K$41</f>
        <v>72004</v>
      </c>
      <c r="I66" s="181"/>
      <c r="J66" s="181"/>
      <c r="K66" s="181">
        <f>'将来負担比率（分子）の構造'!L$41</f>
        <v>71334</v>
      </c>
      <c r="L66" s="181"/>
      <c r="M66" s="181"/>
      <c r="N66" s="181">
        <f>'将来負担比率（分子）の構造'!M$41</f>
        <v>70501</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e">
        <f>#REF!</f>
        <v>#REF!</v>
      </c>
      <c r="C71" s="184" t="e">
        <f>#REF!</f>
        <v>#REF!</v>
      </c>
      <c r="D71" s="184" t="e">
        <f>#REF!</f>
        <v>#REF!</v>
      </c>
    </row>
    <row r="72" spans="1:16">
      <c r="A72" s="184" t="s">
        <v>77</v>
      </c>
      <c r="B72" s="185" t="e">
        <f>#REF!</f>
        <v>#REF!</v>
      </c>
      <c r="C72" s="185" t="e">
        <f>#REF!</f>
        <v>#REF!</v>
      </c>
      <c r="D72" s="185" t="e">
        <f>#REF!</f>
        <v>#REF!</v>
      </c>
    </row>
    <row r="73" spans="1:16">
      <c r="A73" s="184" t="s">
        <v>78</v>
      </c>
      <c r="B73" s="185" t="e">
        <f>#REF!</f>
        <v>#REF!</v>
      </c>
      <c r="C73" s="185" t="e">
        <f>#REF!</f>
        <v>#REF!</v>
      </c>
      <c r="D73" s="185" t="e">
        <f>#REF!</f>
        <v>#REF!</v>
      </c>
    </row>
    <row r="74" spans="1:16">
      <c r="A74" s="184" t="s">
        <v>79</v>
      </c>
      <c r="B74" s="185" t="e">
        <f>#REF!</f>
        <v>#REF!</v>
      </c>
      <c r="C74" s="185" t="e">
        <f>#REF!</f>
        <v>#REF!</v>
      </c>
      <c r="D74" s="185" t="e">
        <f>#REF!</f>
        <v>#REF!</v>
      </c>
    </row>
  </sheetData>
  <sheetProtection algorithmName="SHA-512" hashValue="mdmbQY+GdWOef1nZ64D5TdTY3BOfgkphofW3Bhzb6HpvC+B6EGvISIEPrPnxbk7E99O7lsYxxs8MN4auUo6idA==" saltValue="Mp5zFn10jHD8bYqoDPtj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恒吉　祐弥</cp:lastModifiedBy>
  <cp:lastPrinted>2022-03-08T03:59:06Z</cp:lastPrinted>
  <dcterms:created xsi:type="dcterms:W3CDTF">2022-02-02T07:29:55Z</dcterms:created>
  <dcterms:modified xsi:type="dcterms:W3CDTF">2022-03-25T00:31:16Z</dcterms:modified>
  <cp:category/>
</cp:coreProperties>
</file>