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flsv01\0537_商工部\2500_商工政策課\0500_商工政策課\令和６年度\330_就職説明会・セミナー\030_都城圏域就職説明会\イオン検討\企業募集\"/>
    </mc:Choice>
  </mc:AlternateContent>
  <bookViews>
    <workbookView xWindow="0" yWindow="0" windowWidth="20490" windowHeight="8115" activeTab="1"/>
  </bookViews>
  <sheets>
    <sheet name="入力シート" sheetId="1" r:id="rId1"/>
    <sheet name="印刷用シート" sheetId="2" r:id="rId2"/>
    <sheet name="印刷例" sheetId="4" r:id="rId3"/>
    <sheet name="補助" sheetId="3" state="hidden" r:id="rId4"/>
  </sheets>
  <definedNames>
    <definedName name="_xlnm.Print_Area" localSheetId="1">印刷用シート!$A$1:$AC$48</definedName>
    <definedName name="_xlnm.Print_Area" localSheetId="2">印刷例!$A$1:$AC$48</definedName>
    <definedName name="_xlnm.Print_Area" localSheetId="0">入力シート!$A$1:$J$117</definedName>
    <definedName name="えるぼし">補助!$L$1</definedName>
    <definedName name="えるぼし有無">INDIRECT(補助!$L$3)</definedName>
    <definedName name="えるぼし例">INDIRECT(補助!$L$4)</definedName>
    <definedName name="くるみん">補助!$J$1</definedName>
    <definedName name="くるみん有無">INDIRECT(補助!$J$3)</definedName>
    <definedName name="くるみん例">INDIRECT(補助!$J$4)</definedName>
    <definedName name="ユースエール">補助!$N$1</definedName>
    <definedName name="ユースエール有無">INDIRECT(補助!$N$3)</definedName>
    <definedName name="ユースエール例">INDIRECT(補助!$N$4)</definedName>
    <definedName name="極">補助!$B$1</definedName>
    <definedName name="極有無">INDIRECT(補助!$B$3)</definedName>
    <definedName name="極例">INDIRECT(補助!$B$4)</definedName>
    <definedName name="次世代">補助!$H$1</definedName>
    <definedName name="次世代リーディング企業">補助!$H$1</definedName>
    <definedName name="成長">補助!$H$1</definedName>
    <definedName name="成長有無">INDIRECT(補助!$H$3)</definedName>
    <definedName name="成長例">INDIRECT(補助!$H$4)</definedName>
    <definedName name="大賞">補助!$F$1</definedName>
    <definedName name="大賞有無">INDIRECT(補助!$F$3)</definedName>
    <definedName name="大賞例">INDIRECT(補助!$F$4)</definedName>
    <definedName name="無">補助!$P$1</definedName>
    <definedName name="両立">補助!$D$1</definedName>
    <definedName name="両立有無">INDIRECT(補助!$D$3)</definedName>
    <definedName name="両立例">INDIRECT(補助!$D$4)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2" l="1"/>
  <c r="D58" i="1"/>
  <c r="D50" i="1"/>
  <c r="D71" i="1"/>
  <c r="H4" i="3"/>
  <c r="H3" i="3"/>
  <c r="G65" i="1"/>
  <c r="G64" i="1"/>
  <c r="D7" i="2"/>
  <c r="A5" i="2"/>
  <c r="D17" i="1"/>
  <c r="L4" i="3"/>
  <c r="L3" i="3"/>
  <c r="K23" i="2"/>
  <c r="K23" i="4"/>
  <c r="O21" i="4"/>
  <c r="N18" i="4"/>
  <c r="I18" i="4"/>
  <c r="N18" i="2"/>
  <c r="I18" i="2"/>
  <c r="K17" i="4"/>
  <c r="K17" i="2"/>
  <c r="Q40" i="4"/>
  <c r="Y40" i="4"/>
  <c r="O21" i="2"/>
  <c r="A10" i="4"/>
  <c r="O23" i="4"/>
  <c r="A33" i="2"/>
  <c r="C64" i="1" l="1"/>
  <c r="Q40" i="2" s="1"/>
  <c r="C65" i="1"/>
  <c r="Y40" i="2" s="1"/>
  <c r="A10" i="2"/>
  <c r="O23" i="2"/>
  <c r="A27" i="2"/>
  <c r="A32" i="2"/>
  <c r="A47" i="2"/>
  <c r="D57" i="1"/>
  <c r="N4" i="3"/>
  <c r="J4" i="3"/>
  <c r="F4" i="3"/>
  <c r="D4" i="3"/>
  <c r="B4" i="3"/>
  <c r="N48" i="4"/>
  <c r="E48" i="4"/>
  <c r="A48" i="4"/>
  <c r="N47" i="4"/>
  <c r="E47" i="4"/>
  <c r="A47" i="4"/>
  <c r="N46" i="4"/>
  <c r="E46" i="4"/>
  <c r="A46" i="4"/>
  <c r="N45" i="4"/>
  <c r="E45" i="4"/>
  <c r="A45" i="4"/>
  <c r="A33" i="4"/>
  <c r="A32" i="4"/>
  <c r="U27" i="4"/>
  <c r="K27" i="4"/>
  <c r="A27" i="4"/>
  <c r="U26" i="4"/>
  <c r="K26" i="4"/>
  <c r="A26" i="4"/>
  <c r="E19" i="4"/>
  <c r="E14" i="4"/>
  <c r="E13" i="4"/>
  <c r="E12" i="4"/>
  <c r="D9" i="4"/>
  <c r="D8" i="4"/>
  <c r="D7" i="4"/>
  <c r="O7" i="4"/>
  <c r="A5" i="4"/>
  <c r="O3" i="4"/>
  <c r="B2" i="4"/>
  <c r="B1" i="4"/>
  <c r="AB48" i="4"/>
  <c r="AA48" i="4"/>
  <c r="Y48" i="4"/>
  <c r="X48" i="4"/>
  <c r="W48" i="4"/>
  <c r="V48" i="4"/>
  <c r="U48" i="4"/>
  <c r="AB47" i="4"/>
  <c r="AA47" i="4"/>
  <c r="Y47" i="4"/>
  <c r="X47" i="4"/>
  <c r="W47" i="4"/>
  <c r="V47" i="4"/>
  <c r="U47" i="4"/>
  <c r="AB46" i="4"/>
  <c r="AA46" i="4"/>
  <c r="Y46" i="4"/>
  <c r="X46" i="4"/>
  <c r="W46" i="4"/>
  <c r="V46" i="4"/>
  <c r="U46" i="4"/>
  <c r="AB45" i="4"/>
  <c r="AA45" i="4"/>
  <c r="Y45" i="4"/>
  <c r="X45" i="4"/>
  <c r="W45" i="4"/>
  <c r="V45" i="4"/>
  <c r="U45" i="4"/>
  <c r="K22" i="4"/>
  <c r="I22" i="4"/>
  <c r="G22" i="4"/>
  <c r="E22" i="4"/>
  <c r="I16" i="4"/>
  <c r="E16" i="4"/>
  <c r="E11" i="4"/>
  <c r="AB47" i="2"/>
  <c r="AA47" i="2"/>
  <c r="Y47" i="2"/>
  <c r="X47" i="2"/>
  <c r="W47" i="2"/>
  <c r="V47" i="2"/>
  <c r="U47" i="2"/>
  <c r="N3" i="3"/>
  <c r="J3" i="3"/>
  <c r="F3" i="3"/>
  <c r="D3" i="3"/>
  <c r="B3" i="3"/>
  <c r="AB48" i="2"/>
  <c r="AA48" i="2"/>
  <c r="Y48" i="2"/>
  <c r="X48" i="2"/>
  <c r="W48" i="2"/>
  <c r="V48" i="2"/>
  <c r="U48" i="2"/>
  <c r="N48" i="2"/>
  <c r="E48" i="2"/>
  <c r="A48" i="2"/>
  <c r="N47" i="2"/>
  <c r="D110" i="1"/>
  <c r="D109" i="1"/>
  <c r="D108" i="1"/>
  <c r="D97" i="1"/>
  <c r="D96" i="1"/>
  <c r="D95" i="1"/>
  <c r="D84" i="1"/>
  <c r="D83" i="1"/>
  <c r="D82" i="1"/>
  <c r="D70" i="1"/>
  <c r="D69" i="1"/>
  <c r="E47" i="2"/>
  <c r="N46" i="2"/>
  <c r="E46" i="2"/>
  <c r="A46" i="2"/>
  <c r="AB46" i="2"/>
  <c r="AA46" i="2"/>
  <c r="Y46" i="2"/>
  <c r="X46" i="2"/>
  <c r="W46" i="2"/>
  <c r="V46" i="2"/>
  <c r="U46" i="2"/>
  <c r="V45" i="2"/>
  <c r="D52" i="1"/>
  <c r="D51" i="1"/>
  <c r="D49" i="1"/>
  <c r="D48" i="1"/>
  <c r="D47" i="1"/>
  <c r="D42" i="1"/>
  <c r="D23" i="1"/>
  <c r="D39" i="1"/>
  <c r="D40" i="1"/>
  <c r="AB45" i="2"/>
  <c r="AA45" i="2"/>
  <c r="Y45" i="2"/>
  <c r="X45" i="2"/>
  <c r="W45" i="2"/>
  <c r="U45" i="2"/>
  <c r="N45" i="2"/>
  <c r="E45" i="2"/>
  <c r="A45" i="2"/>
  <c r="U27" i="2"/>
  <c r="K27" i="2"/>
  <c r="U26" i="2"/>
  <c r="K26" i="2"/>
  <c r="A26" i="2"/>
  <c r="O3" i="2" l="1"/>
  <c r="K22" i="2"/>
  <c r="I22" i="2"/>
  <c r="G22" i="2"/>
  <c r="E22" i="2"/>
  <c r="E19" i="2"/>
  <c r="I16" i="2"/>
  <c r="E16" i="2"/>
  <c r="E14" i="2"/>
  <c r="E13" i="2"/>
  <c r="E12" i="2"/>
  <c r="E11" i="2"/>
  <c r="D9" i="2"/>
  <c r="D8" i="2"/>
  <c r="B2" i="2"/>
  <c r="B1" i="2"/>
</calcChain>
</file>

<file path=xl/sharedStrings.xml><?xml version="1.0" encoding="utf-8"?>
<sst xmlns="http://schemas.openxmlformats.org/spreadsheetml/2006/main" count="344" uniqueCount="176">
  <si>
    <t>事業所名</t>
    <rPh sb="0" eb="3">
      <t>ジギョウショ</t>
    </rPh>
    <rPh sb="3" eb="4">
      <t>メイ</t>
    </rPh>
    <phoneticPr fontId="2"/>
  </si>
  <si>
    <t>事業所名かな</t>
    <rPh sb="0" eb="4">
      <t>ジギョウショメイ</t>
    </rPh>
    <phoneticPr fontId="2"/>
  </si>
  <si>
    <t>法人の種類（株式会社、有限会社など）を含めて入力</t>
    <rPh sb="0" eb="2">
      <t>ホウジン</t>
    </rPh>
    <rPh sb="3" eb="5">
      <t>シュルイ</t>
    </rPh>
    <rPh sb="6" eb="10">
      <t>カブシキガイシャ</t>
    </rPh>
    <rPh sb="11" eb="15">
      <t>ユウゲンガイシャ</t>
    </rPh>
    <rPh sb="19" eb="20">
      <t>フク</t>
    </rPh>
    <rPh sb="22" eb="24">
      <t>ニュウリョク</t>
    </rPh>
    <phoneticPr fontId="2"/>
  </si>
  <si>
    <t>事業所所在地</t>
    <rPh sb="0" eb="3">
      <t>ジギョウショ</t>
    </rPh>
    <rPh sb="3" eb="6">
      <t>ショザイチ</t>
    </rPh>
    <phoneticPr fontId="2"/>
  </si>
  <si>
    <t>電話番号</t>
    <rPh sb="0" eb="2">
      <t>デンワ</t>
    </rPh>
    <rPh sb="2" eb="4">
      <t>バンゴウ</t>
    </rPh>
    <phoneticPr fontId="2"/>
  </si>
  <si>
    <t>担当部署</t>
    <rPh sb="0" eb="2">
      <t>タントウ</t>
    </rPh>
    <rPh sb="2" eb="4">
      <t>ブショ</t>
    </rPh>
    <phoneticPr fontId="2"/>
  </si>
  <si>
    <t>担当者名</t>
    <rPh sb="0" eb="3">
      <t>タントウシャ</t>
    </rPh>
    <rPh sb="3" eb="4">
      <t>メイ</t>
    </rPh>
    <phoneticPr fontId="2"/>
  </si>
  <si>
    <t>入力欄</t>
    <rPh sb="0" eb="2">
      <t>ニュウリョク</t>
    </rPh>
    <rPh sb="2" eb="3">
      <t>ラン</t>
    </rPh>
    <phoneticPr fontId="2"/>
  </si>
  <si>
    <t>メールアドレス</t>
    <phoneticPr fontId="2"/>
  </si>
  <si>
    <t>半角英数字。公表して良いアドレスを入力してください。</t>
    <rPh sb="0" eb="2">
      <t>ハンカク</t>
    </rPh>
    <rPh sb="2" eb="5">
      <t>エイスウジ</t>
    </rPh>
    <rPh sb="6" eb="8">
      <t>コウヒョウ</t>
    </rPh>
    <rPh sb="10" eb="11">
      <t>ヨ</t>
    </rPh>
    <rPh sb="17" eb="19">
      <t>ニュウリョク</t>
    </rPh>
    <phoneticPr fontId="2"/>
  </si>
  <si>
    <t>半角数字。市外局番から入力。</t>
    <rPh sb="5" eb="7">
      <t>シガイ</t>
    </rPh>
    <rPh sb="7" eb="9">
      <t>キョクバン</t>
    </rPh>
    <rPh sb="11" eb="13">
      <t>ニュウリョク</t>
    </rPh>
    <phoneticPr fontId="2"/>
  </si>
  <si>
    <t>設立年月</t>
    <rPh sb="0" eb="2">
      <t>セツリツ</t>
    </rPh>
    <rPh sb="2" eb="3">
      <t>トシ</t>
    </rPh>
    <rPh sb="3" eb="4">
      <t>ゲツ</t>
    </rPh>
    <phoneticPr fontId="2"/>
  </si>
  <si>
    <t>設立年</t>
    <rPh sb="0" eb="2">
      <t>セツリツ</t>
    </rPh>
    <rPh sb="2" eb="3">
      <t>ネン</t>
    </rPh>
    <phoneticPr fontId="2"/>
  </si>
  <si>
    <t>設立月</t>
    <rPh sb="0" eb="3">
      <t>セツリツツキ</t>
    </rPh>
    <phoneticPr fontId="2"/>
  </si>
  <si>
    <t>資本金</t>
    <rPh sb="0" eb="3">
      <t>シホンキン</t>
    </rPh>
    <phoneticPr fontId="2"/>
  </si>
  <si>
    <t>従業員数</t>
    <rPh sb="0" eb="3">
      <t>ジュウギョウイン</t>
    </rPh>
    <rPh sb="3" eb="4">
      <t>スウ</t>
    </rPh>
    <phoneticPr fontId="2"/>
  </si>
  <si>
    <t>入力方法・備考</t>
    <rPh sb="0" eb="2">
      <t>ニュウリョク</t>
    </rPh>
    <rPh sb="2" eb="4">
      <t>ホウホウ</t>
    </rPh>
    <rPh sb="5" eb="7">
      <t>ビコウ</t>
    </rPh>
    <phoneticPr fontId="2"/>
  </si>
  <si>
    <t>勤務地</t>
    <rPh sb="0" eb="3">
      <t>キンムチ</t>
    </rPh>
    <phoneticPr fontId="2"/>
  </si>
  <si>
    <t>勤務時間</t>
    <rPh sb="0" eb="2">
      <t>キンム</t>
    </rPh>
    <rPh sb="2" eb="4">
      <t>ジカン</t>
    </rPh>
    <phoneticPr fontId="2"/>
  </si>
  <si>
    <t>勤務開始時間</t>
    <rPh sb="0" eb="2">
      <t>キンム</t>
    </rPh>
    <rPh sb="2" eb="4">
      <t>カイシ</t>
    </rPh>
    <rPh sb="4" eb="6">
      <t>ジカン</t>
    </rPh>
    <phoneticPr fontId="2"/>
  </si>
  <si>
    <t>勤務終了時間</t>
    <rPh sb="0" eb="2">
      <t>キンム</t>
    </rPh>
    <rPh sb="2" eb="4">
      <t>シュウリョウ</t>
    </rPh>
    <rPh sb="4" eb="6">
      <t>ジカン</t>
    </rPh>
    <phoneticPr fontId="2"/>
  </si>
  <si>
    <t>うち休憩時間</t>
    <rPh sb="2" eb="4">
      <t>キュウケイ</t>
    </rPh>
    <rPh sb="4" eb="6">
      <t>ジカン</t>
    </rPh>
    <phoneticPr fontId="2"/>
  </si>
  <si>
    <t>○</t>
  </si>
  <si>
    <t>休日・休暇</t>
    <rPh sb="0" eb="2">
      <t>キュウジツ</t>
    </rPh>
    <rPh sb="3" eb="5">
      <t>キュウカ</t>
    </rPh>
    <phoneticPr fontId="2"/>
  </si>
  <si>
    <t>労災</t>
    <rPh sb="0" eb="2">
      <t>ロウサイ</t>
    </rPh>
    <phoneticPr fontId="2"/>
  </si>
  <si>
    <t>雇用</t>
    <rPh sb="0" eb="2">
      <t>コヨウ</t>
    </rPh>
    <phoneticPr fontId="2"/>
  </si>
  <si>
    <t>健康</t>
    <rPh sb="0" eb="2">
      <t>ケンコウ</t>
    </rPh>
    <phoneticPr fontId="2"/>
  </si>
  <si>
    <t>厚生</t>
    <rPh sb="0" eb="2">
      <t>コウセイ</t>
    </rPh>
    <phoneticPr fontId="2"/>
  </si>
  <si>
    <t>加入保険等</t>
    <rPh sb="0" eb="2">
      <t>カニュウ</t>
    </rPh>
    <rPh sb="2" eb="4">
      <t>ホケン</t>
    </rPh>
    <rPh sb="4" eb="5">
      <t>トウ</t>
    </rPh>
    <phoneticPr fontId="2"/>
  </si>
  <si>
    <t>該当があるものはドロップダウンリストの"○"を選択してください。</t>
    <rPh sb="0" eb="2">
      <t>ガイトウ</t>
    </rPh>
    <rPh sb="23" eb="25">
      <t>センタク</t>
    </rPh>
    <phoneticPr fontId="2"/>
  </si>
  <si>
    <t>交替勤務制の有無</t>
    <rPh sb="0" eb="2">
      <t>コウタイ</t>
    </rPh>
    <rPh sb="2" eb="4">
      <t>キンム</t>
    </rPh>
    <rPh sb="4" eb="5">
      <t>セイ</t>
    </rPh>
    <rPh sb="6" eb="8">
      <t>ウム</t>
    </rPh>
    <phoneticPr fontId="2"/>
  </si>
  <si>
    <t>時間外勤務の有無</t>
    <rPh sb="0" eb="3">
      <t>ジカンガイ</t>
    </rPh>
    <rPh sb="3" eb="5">
      <t>キンム</t>
    </rPh>
    <rPh sb="6" eb="8">
      <t>ウム</t>
    </rPh>
    <phoneticPr fontId="2"/>
  </si>
  <si>
    <t>有</t>
  </si>
  <si>
    <t>ドロップダウンリストから"有"または"無"を選択してください。</t>
    <rPh sb="13" eb="14">
      <t>ア</t>
    </rPh>
    <rPh sb="19" eb="20">
      <t>ナ</t>
    </rPh>
    <phoneticPr fontId="2"/>
  </si>
  <si>
    <t>ホームページURL</t>
    <phoneticPr fontId="2"/>
  </si>
  <si>
    <t>可能な場合はドロップダウンリストから"〇"、不可の場合は"×"を選択してください。</t>
    <rPh sb="0" eb="2">
      <t>カノウ</t>
    </rPh>
    <rPh sb="3" eb="5">
      <t>バアイ</t>
    </rPh>
    <rPh sb="22" eb="24">
      <t>フカ</t>
    </rPh>
    <rPh sb="25" eb="27">
      <t>バアイ</t>
    </rPh>
    <phoneticPr fontId="2"/>
  </si>
  <si>
    <t>事業概要</t>
    <rPh sb="0" eb="4">
      <t>ジギョウガイヨウ</t>
    </rPh>
    <phoneticPr fontId="2"/>
  </si>
  <si>
    <t>商品・社員等の写真</t>
    <rPh sb="0" eb="2">
      <t>ショウヒン</t>
    </rPh>
    <rPh sb="3" eb="5">
      <t>シャイン</t>
    </rPh>
    <rPh sb="5" eb="6">
      <t>トウ</t>
    </rPh>
    <rPh sb="7" eb="9">
      <t>シャシン</t>
    </rPh>
    <phoneticPr fontId="2"/>
  </si>
  <si>
    <t>印刷用シートへ</t>
    <rPh sb="0" eb="3">
      <t>インサツヨウ</t>
    </rPh>
    <phoneticPr fontId="2"/>
  </si>
  <si>
    <t>印刷用シートへ商品・社員等の写真を入れてください。
建物の写真（本社外観など）よりも、商品や社員などの写真の方が目に留まりやすいです。</t>
    <rPh sb="0" eb="3">
      <t>インサツヨウ</t>
    </rPh>
    <rPh sb="7" eb="9">
      <t>ショウヒン</t>
    </rPh>
    <rPh sb="10" eb="12">
      <t>シャイン</t>
    </rPh>
    <rPh sb="12" eb="13">
      <t>トウ</t>
    </rPh>
    <rPh sb="14" eb="16">
      <t>シャシン</t>
    </rPh>
    <rPh sb="17" eb="18">
      <t>イ</t>
    </rPh>
    <rPh sb="26" eb="28">
      <t>タテモノ</t>
    </rPh>
    <rPh sb="29" eb="31">
      <t>シャシン</t>
    </rPh>
    <rPh sb="32" eb="34">
      <t>ホンシャ</t>
    </rPh>
    <rPh sb="34" eb="36">
      <t>ガイカン</t>
    </rPh>
    <rPh sb="43" eb="45">
      <t>ショウヒン</t>
    </rPh>
    <rPh sb="46" eb="48">
      <t>シャイン</t>
    </rPh>
    <rPh sb="51" eb="53">
      <t>シャシン</t>
    </rPh>
    <rPh sb="54" eb="55">
      <t>ホウ</t>
    </rPh>
    <rPh sb="56" eb="57">
      <t>メ</t>
    </rPh>
    <rPh sb="58" eb="59">
      <t>ト</t>
    </rPh>
    <phoneticPr fontId="2"/>
  </si>
  <si>
    <t>商品・社員等の写真のタイトル</t>
    <rPh sb="0" eb="2">
      <t>ショウヒン</t>
    </rPh>
    <rPh sb="3" eb="5">
      <t>シャイン</t>
    </rPh>
    <rPh sb="5" eb="6">
      <t>トウ</t>
    </rPh>
    <rPh sb="7" eb="9">
      <t>シャシン</t>
    </rPh>
    <phoneticPr fontId="2"/>
  </si>
  <si>
    <t>タイトル１</t>
    <phoneticPr fontId="2"/>
  </si>
  <si>
    <t>タイトル１の内容</t>
    <rPh sb="6" eb="8">
      <t>ナイヨウ</t>
    </rPh>
    <phoneticPr fontId="2"/>
  </si>
  <si>
    <t>タイトル２</t>
    <phoneticPr fontId="2"/>
  </si>
  <si>
    <t>タイトル２の内容</t>
    <rPh sb="6" eb="8">
      <t>ナイヨウ</t>
    </rPh>
    <phoneticPr fontId="2"/>
  </si>
  <si>
    <t>タイトル３</t>
    <phoneticPr fontId="2"/>
  </si>
  <si>
    <t>タイトル３の内容</t>
    <rPh sb="6" eb="8">
      <t>ナイヨウ</t>
    </rPh>
    <phoneticPr fontId="2"/>
  </si>
  <si>
    <t>研修制度や社内イベント、社内特有の制度等について３つ記載してください。</t>
    <phoneticPr fontId="2"/>
  </si>
  <si>
    <t>タイトル</t>
    <phoneticPr fontId="2"/>
  </si>
  <si>
    <t>会社PRを自由に記載してください。</t>
    <rPh sb="0" eb="2">
      <t>カイシャ</t>
    </rPh>
    <rPh sb="5" eb="7">
      <t>ジユウ</t>
    </rPh>
    <rPh sb="8" eb="10">
      <t>キサイ</t>
    </rPh>
    <phoneticPr fontId="2"/>
  </si>
  <si>
    <t>PR内容</t>
    <rPh sb="2" eb="4">
      <t>ナイヨウ</t>
    </rPh>
    <phoneticPr fontId="2"/>
  </si>
  <si>
    <t>職種</t>
    <rPh sb="0" eb="2">
      <t>ショクシュ</t>
    </rPh>
    <phoneticPr fontId="2"/>
  </si>
  <si>
    <t>募集対象</t>
    <rPh sb="0" eb="2">
      <t>ボシュウ</t>
    </rPh>
    <rPh sb="2" eb="4">
      <t>タイショウ</t>
    </rPh>
    <phoneticPr fontId="2"/>
  </si>
  <si>
    <t>仕事内容・必要な資格等</t>
    <rPh sb="0" eb="2">
      <t>シゴト</t>
    </rPh>
    <rPh sb="2" eb="4">
      <t>ナイヨウ</t>
    </rPh>
    <rPh sb="5" eb="7">
      <t>ヒツヨウ</t>
    </rPh>
    <rPh sb="8" eb="10">
      <t>シカク</t>
    </rPh>
    <rPh sb="10" eb="11">
      <t>トウ</t>
    </rPh>
    <phoneticPr fontId="2"/>
  </si>
  <si>
    <t>給与（基本給等）</t>
    <rPh sb="0" eb="2">
      <t>キュウヨ</t>
    </rPh>
    <rPh sb="3" eb="6">
      <t>キホンキュウ</t>
    </rPh>
    <rPh sb="6" eb="7">
      <t>トウ</t>
    </rPh>
    <phoneticPr fontId="2"/>
  </si>
  <si>
    <t>認定マークなど</t>
    <rPh sb="0" eb="2">
      <t>ニンテイ</t>
    </rPh>
    <phoneticPr fontId="2"/>
  </si>
  <si>
    <t>ひなたの極</t>
    <rPh sb="4" eb="5">
      <t>キワ</t>
    </rPh>
    <phoneticPr fontId="2"/>
  </si>
  <si>
    <t>仕事と生活の両立応援宣言</t>
    <rPh sb="0" eb="2">
      <t>シゴト</t>
    </rPh>
    <rPh sb="3" eb="5">
      <t>セイカツ</t>
    </rPh>
    <rPh sb="6" eb="8">
      <t>リョウリツ</t>
    </rPh>
    <rPh sb="8" eb="10">
      <t>オウエン</t>
    </rPh>
    <rPh sb="10" eb="12">
      <t>センゲン</t>
    </rPh>
    <phoneticPr fontId="2"/>
  </si>
  <si>
    <t>中小企業大賞</t>
    <rPh sb="0" eb="2">
      <t>チュウショウ</t>
    </rPh>
    <rPh sb="2" eb="4">
      <t>キギョウ</t>
    </rPh>
    <rPh sb="4" eb="6">
      <t>タイショウ</t>
    </rPh>
    <phoneticPr fontId="2"/>
  </si>
  <si>
    <t>くるみん</t>
    <phoneticPr fontId="2"/>
  </si>
  <si>
    <t>ユースエール</t>
    <phoneticPr fontId="2"/>
  </si>
  <si>
    <t>株式会社音</t>
    <rPh sb="0" eb="4">
      <t>カブシキガイシャ</t>
    </rPh>
    <rPh sb="4" eb="5">
      <t>オト</t>
    </rPh>
    <phoneticPr fontId="2"/>
  </si>
  <si>
    <t>おと</t>
    <phoneticPr fontId="2"/>
  </si>
  <si>
    <t>https://aaaaa</t>
    <phoneticPr fontId="2"/>
  </si>
  <si>
    <t>○○市○○町○丁目○番○号</t>
    <rPh sb="2" eb="3">
      <t>シ</t>
    </rPh>
    <rPh sb="5" eb="6">
      <t>チョウ</t>
    </rPh>
    <rPh sb="7" eb="9">
      <t>チョウメ</t>
    </rPh>
    <rPh sb="10" eb="11">
      <t>バン</t>
    </rPh>
    <rPh sb="12" eb="13">
      <t>ゴウ</t>
    </rPh>
    <phoneticPr fontId="2"/>
  </si>
  <si>
    <t>1234-56-7890</t>
    <phoneticPr fontId="2"/>
  </si>
  <si>
    <t>総務部人事課</t>
    <rPh sb="0" eb="2">
      <t>ソウム</t>
    </rPh>
    <rPh sb="2" eb="3">
      <t>ブ</t>
    </rPh>
    <rPh sb="3" eb="6">
      <t>ジンジカ</t>
    </rPh>
    <phoneticPr fontId="2"/>
  </si>
  <si>
    <t>採用担当　宮崎太郎</t>
    <rPh sb="0" eb="2">
      <t>サイヨウ</t>
    </rPh>
    <rPh sb="2" eb="4">
      <t>タントウ</t>
    </rPh>
    <rPh sb="5" eb="7">
      <t>ミヤザキ</t>
    </rPh>
    <rPh sb="7" eb="9">
      <t>タロウ</t>
    </rPh>
    <phoneticPr fontId="2"/>
  </si>
  <si>
    <t>oto@oto.co.jp</t>
    <phoneticPr fontId="2"/>
  </si>
  <si>
    <t>宮崎県内各地（○○市、○○町）など</t>
    <rPh sb="0" eb="2">
      <t>ミヤザキ</t>
    </rPh>
    <rPh sb="2" eb="4">
      <t>ケンナイ</t>
    </rPh>
    <rPh sb="4" eb="6">
      <t>カクチ</t>
    </rPh>
    <rPh sb="9" eb="10">
      <t>シ</t>
    </rPh>
    <rPh sb="13" eb="14">
      <t>チョウ</t>
    </rPh>
    <phoneticPr fontId="2"/>
  </si>
  <si>
    <t>完全週休2日制（日曜＋平日の1日）、有給休暇25日</t>
    <rPh sb="0" eb="2">
      <t>カンゼン</t>
    </rPh>
    <rPh sb="2" eb="4">
      <t>シュウキュウ</t>
    </rPh>
    <rPh sb="5" eb="6">
      <t>ニチ</t>
    </rPh>
    <rPh sb="6" eb="7">
      <t>セイ</t>
    </rPh>
    <rPh sb="8" eb="10">
      <t>ニチヨウ</t>
    </rPh>
    <rPh sb="11" eb="13">
      <t>ヘイジツ</t>
    </rPh>
    <rPh sb="15" eb="16">
      <t>ニチ</t>
    </rPh>
    <rPh sb="18" eb="20">
      <t>ユウキュウ</t>
    </rPh>
    <rPh sb="20" eb="22">
      <t>キュウカ</t>
    </rPh>
    <rPh sb="24" eb="25">
      <t>ニチ</t>
    </rPh>
    <phoneticPr fontId="2"/>
  </si>
  <si>
    <t>無</t>
  </si>
  <si>
    <t>〇</t>
  </si>
  <si>
    <t>宮崎から世界へ
次世代のスピーカーを届ける</t>
    <rPh sb="0" eb="2">
      <t>ミヤザキ</t>
    </rPh>
    <rPh sb="4" eb="6">
      <t>セカイ</t>
    </rPh>
    <rPh sb="8" eb="11">
      <t>ジセダイ</t>
    </rPh>
    <rPh sb="18" eb="19">
      <t>トド</t>
    </rPh>
    <phoneticPr fontId="2"/>
  </si>
  <si>
    <t>弊社スピーカー</t>
    <rPh sb="0" eb="2">
      <t>ヘイシャ</t>
    </rPh>
    <phoneticPr fontId="2"/>
  </si>
  <si>
    <t>手当等</t>
    <rPh sb="0" eb="2">
      <t>テアテ</t>
    </rPh>
    <rPh sb="2" eb="3">
      <t>トウ</t>
    </rPh>
    <phoneticPr fontId="2"/>
  </si>
  <si>
    <t>・昇級年1回、賞与年2回、退職金制度有
・借上社宅制度、通勤手当有
・時間外手当、有資格者手当有</t>
    <rPh sb="1" eb="3">
      <t>ショウキュウ</t>
    </rPh>
    <rPh sb="3" eb="4">
      <t>ネン</t>
    </rPh>
    <rPh sb="5" eb="6">
      <t>カイ</t>
    </rPh>
    <rPh sb="7" eb="9">
      <t>ショウヨ</t>
    </rPh>
    <rPh sb="9" eb="10">
      <t>ネン</t>
    </rPh>
    <rPh sb="11" eb="12">
      <t>カイ</t>
    </rPh>
    <rPh sb="13" eb="16">
      <t>タイショクキン</t>
    </rPh>
    <rPh sb="16" eb="18">
      <t>セイド</t>
    </rPh>
    <rPh sb="18" eb="19">
      <t>ア</t>
    </rPh>
    <rPh sb="21" eb="22">
      <t>カ</t>
    </rPh>
    <rPh sb="22" eb="23">
      <t>ア</t>
    </rPh>
    <rPh sb="23" eb="25">
      <t>シャタク</t>
    </rPh>
    <rPh sb="25" eb="27">
      <t>セイド</t>
    </rPh>
    <rPh sb="28" eb="30">
      <t>ツウキン</t>
    </rPh>
    <rPh sb="30" eb="32">
      <t>テアテ</t>
    </rPh>
    <rPh sb="32" eb="33">
      <t>ア</t>
    </rPh>
    <rPh sb="35" eb="38">
      <t>ジカンガイ</t>
    </rPh>
    <rPh sb="38" eb="40">
      <t>テアテ</t>
    </rPh>
    <rPh sb="41" eb="45">
      <t>ユウシカクシャ</t>
    </rPh>
    <rPh sb="45" eb="47">
      <t>テアテ</t>
    </rPh>
    <rPh sb="47" eb="48">
      <t>ア</t>
    </rPh>
    <phoneticPr fontId="2"/>
  </si>
  <si>
    <t>休暇制度</t>
    <rPh sb="0" eb="2">
      <t>キュウカ</t>
    </rPh>
    <rPh sb="2" eb="4">
      <t>セイド</t>
    </rPh>
    <phoneticPr fontId="2"/>
  </si>
  <si>
    <t>・特別休暇年7日（夏期・冬期）
・産休・育休制度有
※年休取得状況…18.2日
　（2020年全社平均）</t>
    <rPh sb="1" eb="3">
      <t>トクベツ</t>
    </rPh>
    <rPh sb="3" eb="5">
      <t>キュウカ</t>
    </rPh>
    <rPh sb="5" eb="6">
      <t>ネン</t>
    </rPh>
    <rPh sb="7" eb="8">
      <t>ニチ</t>
    </rPh>
    <rPh sb="9" eb="11">
      <t>カキ</t>
    </rPh>
    <rPh sb="12" eb="14">
      <t>トウキ</t>
    </rPh>
    <rPh sb="17" eb="19">
      <t>サンキュウ</t>
    </rPh>
    <rPh sb="20" eb="22">
      <t>イクキュウ</t>
    </rPh>
    <rPh sb="22" eb="24">
      <t>セイド</t>
    </rPh>
    <rPh sb="24" eb="25">
      <t>ア</t>
    </rPh>
    <rPh sb="27" eb="29">
      <t>ネンキュウ</t>
    </rPh>
    <rPh sb="29" eb="31">
      <t>シュトク</t>
    </rPh>
    <rPh sb="31" eb="33">
      <t>ジョウキョウ</t>
    </rPh>
    <rPh sb="38" eb="39">
      <t>ニチ</t>
    </rPh>
    <rPh sb="46" eb="47">
      <t>ネン</t>
    </rPh>
    <rPh sb="47" eb="49">
      <t>ゼンシャ</t>
    </rPh>
    <rPh sb="49" eb="51">
      <t>ヘイキン</t>
    </rPh>
    <phoneticPr fontId="2"/>
  </si>
  <si>
    <t>研修制度</t>
    <rPh sb="0" eb="2">
      <t>ケンシュウ</t>
    </rPh>
    <rPh sb="2" eb="4">
      <t>セイド</t>
    </rPh>
    <phoneticPr fontId="2"/>
  </si>
  <si>
    <t>・資格取得支援制度有
・入社して3か月は初任者研修を実施するので安心して仕事に取り組めます！</t>
    <rPh sb="1" eb="3">
      <t>シカク</t>
    </rPh>
    <rPh sb="3" eb="5">
      <t>シュトク</t>
    </rPh>
    <rPh sb="5" eb="7">
      <t>シエン</t>
    </rPh>
    <rPh sb="7" eb="9">
      <t>セイド</t>
    </rPh>
    <rPh sb="9" eb="10">
      <t>ア</t>
    </rPh>
    <rPh sb="12" eb="14">
      <t>ニュウシャ</t>
    </rPh>
    <rPh sb="18" eb="19">
      <t>ゲツ</t>
    </rPh>
    <rPh sb="20" eb="23">
      <t>ショニンシャ</t>
    </rPh>
    <rPh sb="23" eb="25">
      <t>ケンシュウ</t>
    </rPh>
    <rPh sb="26" eb="28">
      <t>ジッシ</t>
    </rPh>
    <phoneticPr fontId="2"/>
  </si>
  <si>
    <t>事業所所在地等</t>
    <rPh sb="0" eb="3">
      <t>ジギョウショ</t>
    </rPh>
    <rPh sb="3" eb="6">
      <t>ショザイチ</t>
    </rPh>
    <rPh sb="6" eb="7">
      <t>トウ</t>
    </rPh>
    <phoneticPr fontId="2"/>
  </si>
  <si>
    <t>担当部署</t>
    <rPh sb="0" eb="4">
      <t>タントウブショ</t>
    </rPh>
    <phoneticPr fontId="2"/>
  </si>
  <si>
    <t>担当者名</t>
    <rPh sb="0" eb="4">
      <t>タントウシャメイ</t>
    </rPh>
    <phoneticPr fontId="2"/>
  </si>
  <si>
    <t>電　　話</t>
    <rPh sb="0" eb="1">
      <t>デン</t>
    </rPh>
    <rPh sb="3" eb="4">
      <t>ハナシ</t>
    </rPh>
    <phoneticPr fontId="2"/>
  </si>
  <si>
    <t>設立</t>
    <rPh sb="0" eb="2">
      <t>セツリツ</t>
    </rPh>
    <phoneticPr fontId="2"/>
  </si>
  <si>
    <t>～</t>
    <phoneticPr fontId="2"/>
  </si>
  <si>
    <t>【事業概要】</t>
    <rPh sb="1" eb="5">
      <t>ジギョウガイヨウ</t>
    </rPh>
    <phoneticPr fontId="2"/>
  </si>
  <si>
    <t>福利厚生・待遇等</t>
    <rPh sb="0" eb="2">
      <t>フクリ</t>
    </rPh>
    <rPh sb="2" eb="4">
      <t>コウセイ</t>
    </rPh>
    <rPh sb="5" eb="7">
      <t>タイグウ</t>
    </rPh>
    <rPh sb="7" eb="8">
      <t>トウ</t>
    </rPh>
    <phoneticPr fontId="2"/>
  </si>
  <si>
    <t>新入社員（営業職）へインタビュー</t>
    <rPh sb="0" eb="2">
      <t>シンニュウ</t>
    </rPh>
    <rPh sb="2" eb="4">
      <t>シャイン</t>
    </rPh>
    <rPh sb="5" eb="8">
      <t>エイギョウショク</t>
    </rPh>
    <phoneticPr fontId="2"/>
  </si>
  <si>
    <t>求人計画</t>
    <rPh sb="0" eb="2">
      <t>キュウジン</t>
    </rPh>
    <rPh sb="2" eb="4">
      <t>ケイカク</t>
    </rPh>
    <phoneticPr fontId="2"/>
  </si>
  <si>
    <t>募集対象</t>
    <rPh sb="0" eb="2">
      <t>ボシュウ</t>
    </rPh>
    <rPh sb="2" eb="4">
      <t>タイショウ</t>
    </rPh>
    <phoneticPr fontId="2"/>
  </si>
  <si>
    <t>職種</t>
    <rPh sb="0" eb="2">
      <t>ショクシュ</t>
    </rPh>
    <phoneticPr fontId="2"/>
  </si>
  <si>
    <t>学校等新規卒業予定者</t>
    <phoneticPr fontId="2"/>
  </si>
  <si>
    <t>一般求職者</t>
    <rPh sb="0" eb="5">
      <t>イッパンキュウショクシャ</t>
    </rPh>
    <phoneticPr fontId="2"/>
  </si>
  <si>
    <t>学校等新規卒業予定者</t>
    <phoneticPr fontId="2"/>
  </si>
  <si>
    <t>採用予定者数</t>
    <rPh sb="0" eb="2">
      <t>サイヨウ</t>
    </rPh>
    <rPh sb="2" eb="5">
      <t>ヨテイシャ</t>
    </rPh>
    <rPh sb="5" eb="6">
      <t>スウ</t>
    </rPh>
    <phoneticPr fontId="2"/>
  </si>
  <si>
    <t>新規学卒者（大学）</t>
    <rPh sb="0" eb="2">
      <t>シンキ</t>
    </rPh>
    <rPh sb="2" eb="4">
      <t>ガクソツ</t>
    </rPh>
    <rPh sb="4" eb="5">
      <t>シャ</t>
    </rPh>
    <rPh sb="6" eb="8">
      <t>ダイガク</t>
    </rPh>
    <phoneticPr fontId="2"/>
  </si>
  <si>
    <t>新規学卒者（短大）</t>
    <rPh sb="0" eb="2">
      <t>シンキ</t>
    </rPh>
    <rPh sb="2" eb="4">
      <t>ガクソツ</t>
    </rPh>
    <rPh sb="4" eb="5">
      <t>シャ</t>
    </rPh>
    <rPh sb="6" eb="8">
      <t>タンダイ</t>
    </rPh>
    <phoneticPr fontId="2"/>
  </si>
  <si>
    <t>新規学卒者（高専）</t>
    <rPh sb="0" eb="2">
      <t>シンキ</t>
    </rPh>
    <rPh sb="2" eb="4">
      <t>ガクソツ</t>
    </rPh>
    <rPh sb="4" eb="5">
      <t>シャ</t>
    </rPh>
    <rPh sb="6" eb="8">
      <t>コウセン</t>
    </rPh>
    <phoneticPr fontId="2"/>
  </si>
  <si>
    <t>新規学卒者（専門）</t>
    <rPh sb="0" eb="2">
      <t>シンキ</t>
    </rPh>
    <rPh sb="2" eb="4">
      <t>ガクソツ</t>
    </rPh>
    <rPh sb="4" eb="5">
      <t>シャ</t>
    </rPh>
    <rPh sb="6" eb="8">
      <t>センモン</t>
    </rPh>
    <phoneticPr fontId="2"/>
  </si>
  <si>
    <t>中途</t>
    <rPh sb="0" eb="2">
      <t>チュウト</t>
    </rPh>
    <phoneticPr fontId="2"/>
  </si>
  <si>
    <t>新卒中途問わず</t>
    <rPh sb="0" eb="2">
      <t>シンソツ</t>
    </rPh>
    <rPh sb="2" eb="4">
      <t>チュウト</t>
    </rPh>
    <rPh sb="4" eb="5">
      <t>ト</t>
    </rPh>
    <phoneticPr fontId="2"/>
  </si>
  <si>
    <t>専門</t>
    <rPh sb="0" eb="2">
      <t>センモン</t>
    </rPh>
    <phoneticPr fontId="2"/>
  </si>
  <si>
    <t>高専</t>
    <rPh sb="0" eb="2">
      <t>コウセン</t>
    </rPh>
    <phoneticPr fontId="2"/>
  </si>
  <si>
    <t>短大</t>
    <rPh sb="0" eb="2">
      <t>タンダイ</t>
    </rPh>
    <phoneticPr fontId="2"/>
  </si>
  <si>
    <t>大学</t>
    <rPh sb="0" eb="2">
      <t>ダイガク</t>
    </rPh>
    <phoneticPr fontId="2"/>
  </si>
  <si>
    <t>開発技術者</t>
    <rPh sb="0" eb="2">
      <t>カイハツ</t>
    </rPh>
    <rPh sb="2" eb="4">
      <t>ギジュツ</t>
    </rPh>
    <rPh sb="4" eb="5">
      <t>シャ</t>
    </rPh>
    <phoneticPr fontId="2"/>
  </si>
  <si>
    <t>スピーカーの開発</t>
    <rPh sb="6" eb="8">
      <t>カイハツ</t>
    </rPh>
    <phoneticPr fontId="2"/>
  </si>
  <si>
    <t>新卒内不問</t>
    <rPh sb="0" eb="2">
      <t>シンソツ</t>
    </rPh>
    <rPh sb="2" eb="3">
      <t>ナイ</t>
    </rPh>
    <rPh sb="3" eb="5">
      <t>フモン</t>
    </rPh>
    <phoneticPr fontId="2"/>
  </si>
  <si>
    <t>新卒
中途
不問</t>
    <rPh sb="0" eb="2">
      <t>シンソツ</t>
    </rPh>
    <rPh sb="3" eb="5">
      <t>チュウト</t>
    </rPh>
    <rPh sb="6" eb="8">
      <t>フモン</t>
    </rPh>
    <phoneticPr fontId="2"/>
  </si>
  <si>
    <t>仕事内容・必要な資格など</t>
    <rPh sb="0" eb="2">
      <t>シゴト</t>
    </rPh>
    <rPh sb="2" eb="4">
      <t>ナイヨウ</t>
    </rPh>
    <rPh sb="5" eb="7">
      <t>ヒツヨウ</t>
    </rPh>
    <rPh sb="8" eb="10">
      <t>シカク</t>
    </rPh>
    <phoneticPr fontId="2"/>
  </si>
  <si>
    <t>採用予定数</t>
    <rPh sb="0" eb="2">
      <t>サイヨウ</t>
    </rPh>
    <rPh sb="2" eb="5">
      <t>ヨテイスウ</t>
    </rPh>
    <phoneticPr fontId="2"/>
  </si>
  <si>
    <t>給与
（基本給等）</t>
    <rPh sb="0" eb="2">
      <t>キュウヨ</t>
    </rPh>
    <rPh sb="4" eb="7">
      <t>キホンキュウ</t>
    </rPh>
    <rPh sb="7" eb="8">
      <t>ナド</t>
    </rPh>
    <phoneticPr fontId="2"/>
  </si>
  <si>
    <t>新規学卒(学校の種類問わず)</t>
    <rPh sb="0" eb="4">
      <t>シンキガクソツ</t>
    </rPh>
    <rPh sb="5" eb="7">
      <t>ガッコウ</t>
    </rPh>
    <rPh sb="8" eb="10">
      <t>シュルイ</t>
    </rPh>
    <rPh sb="10" eb="11">
      <t>ト</t>
    </rPh>
    <phoneticPr fontId="2"/>
  </si>
  <si>
    <t>〇</t>
    <phoneticPr fontId="2"/>
  </si>
  <si>
    <t>営業</t>
    <rPh sb="0" eb="2">
      <t>エイギョウ</t>
    </rPh>
    <phoneticPr fontId="2"/>
  </si>
  <si>
    <t>企業への営業、法人様向け○○の販売／普通自動車免許</t>
    <rPh sb="0" eb="2">
      <t>キギョウ</t>
    </rPh>
    <rPh sb="4" eb="6">
      <t>エイギョウ</t>
    </rPh>
    <rPh sb="7" eb="9">
      <t>ホウジン</t>
    </rPh>
    <rPh sb="9" eb="10">
      <t>サマ</t>
    </rPh>
    <rPh sb="10" eb="11">
      <t>ム</t>
    </rPh>
    <rPh sb="15" eb="17">
      <t>ハンバイ</t>
    </rPh>
    <rPh sb="18" eb="20">
      <t>フツウ</t>
    </rPh>
    <rPh sb="20" eb="23">
      <t>ジドウシャ</t>
    </rPh>
    <rPh sb="23" eb="25">
      <t>メンキョ</t>
    </rPh>
    <phoneticPr fontId="2"/>
  </si>
  <si>
    <t>基本給170,000円＋調整給</t>
    <phoneticPr fontId="2"/>
  </si>
  <si>
    <t>初任給180,000円</t>
    <rPh sb="0" eb="3">
      <t>ショニンキュウ</t>
    </rPh>
    <rPh sb="6" eb="11">
      <t>000エン</t>
    </rPh>
    <phoneticPr fontId="2"/>
  </si>
  <si>
    <t>【契約社員】
事務職</t>
    <rPh sb="1" eb="3">
      <t>ケイヤク</t>
    </rPh>
    <rPh sb="3" eb="5">
      <t>シャイン</t>
    </rPh>
    <rPh sb="7" eb="10">
      <t>ジムショク</t>
    </rPh>
    <phoneticPr fontId="2"/>
  </si>
  <si>
    <t>総務、人事、経理／普通自動車免許、簿記２級
※6箇月勤務後正規登用あり。</t>
    <rPh sb="0" eb="2">
      <t>ソウム</t>
    </rPh>
    <rPh sb="3" eb="5">
      <t>ジンジ</t>
    </rPh>
    <rPh sb="6" eb="8">
      <t>ケイリ</t>
    </rPh>
    <rPh sb="9" eb="11">
      <t>フツウ</t>
    </rPh>
    <rPh sb="11" eb="14">
      <t>ジドウシャ</t>
    </rPh>
    <rPh sb="14" eb="16">
      <t>メンキョ</t>
    </rPh>
    <rPh sb="17" eb="19">
      <t>ボキ</t>
    </rPh>
    <rPh sb="20" eb="21">
      <t>キュウ</t>
    </rPh>
    <rPh sb="24" eb="26">
      <t>カゲツ</t>
    </rPh>
    <rPh sb="26" eb="29">
      <t>キンムゴ</t>
    </rPh>
    <rPh sb="29" eb="31">
      <t>セイキ</t>
    </rPh>
    <rPh sb="31" eb="33">
      <t>トウヨウ</t>
    </rPh>
    <phoneticPr fontId="2"/>
  </si>
  <si>
    <t>170,000円～180,000円</t>
    <rPh sb="7" eb="8">
      <t>エン</t>
    </rPh>
    <rPh sb="12" eb="17">
      <t>000エン</t>
    </rPh>
    <phoneticPr fontId="2"/>
  </si>
  <si>
    <t>入力例</t>
    <rPh sb="0" eb="2">
      <t>ニュウリョク</t>
    </rPh>
    <rPh sb="2" eb="3">
      <t>レイ</t>
    </rPh>
    <phoneticPr fontId="2"/>
  </si>
  <si>
    <t>宮崎中小企業大賞</t>
    <rPh sb="0" eb="2">
      <t>ミヤザキ</t>
    </rPh>
    <rPh sb="2" eb="4">
      <t>チュウショウ</t>
    </rPh>
    <rPh sb="4" eb="6">
      <t>キギョウ</t>
    </rPh>
    <rPh sb="6" eb="8">
      <t>タイショウ</t>
    </rPh>
    <phoneticPr fontId="2"/>
  </si>
  <si>
    <t>←写真添付欄</t>
    <rPh sb="1" eb="6">
      <t>シャシンテンプラン</t>
    </rPh>
    <phoneticPr fontId="2"/>
  </si>
  <si>
    <t>　緑着色の範囲に収まるよう写真を挿入してください</t>
    <rPh sb="1" eb="2">
      <t>ミドリ</t>
    </rPh>
    <rPh sb="2" eb="4">
      <t>チャクショク</t>
    </rPh>
    <rPh sb="5" eb="7">
      <t>ハンイ</t>
    </rPh>
    <rPh sb="8" eb="9">
      <t>オサ</t>
    </rPh>
    <rPh sb="13" eb="15">
      <t>シャシン</t>
    </rPh>
    <rPh sb="16" eb="18">
      <t>ソウニュウ</t>
    </rPh>
    <phoneticPr fontId="2"/>
  </si>
  <si>
    <t>←会社PR入力反映</t>
    <rPh sb="1" eb="3">
      <t>カイシャ</t>
    </rPh>
    <rPh sb="5" eb="7">
      <t>ニュウリョク</t>
    </rPh>
    <rPh sb="7" eb="9">
      <t>ハンエイ</t>
    </rPh>
    <phoneticPr fontId="2"/>
  </si>
  <si>
    <t>←印刷用シート用</t>
    <rPh sb="1" eb="4">
      <t>インサツヨウ</t>
    </rPh>
    <rPh sb="7" eb="8">
      <t>ヨウ</t>
    </rPh>
    <phoneticPr fontId="2"/>
  </si>
  <si>
    <t>←印刷例用</t>
    <rPh sb="1" eb="3">
      <t>インサツ</t>
    </rPh>
    <rPh sb="3" eb="4">
      <t>レイ</t>
    </rPh>
    <rPh sb="4" eb="5">
      <t>ヨウ</t>
    </rPh>
    <phoneticPr fontId="2"/>
  </si>
  <si>
    <t>半角数字。
新規学卒者採用予定で大学・短大・高専・専門の区分を問わない場合は「新規学卒(学校の種類問わず)」のみ、募集人数を入力してください。
新卒中途問わない場合は「新卒中途問わず」のみ募集人数を入力してください。
なお、３年以内の既卒者は新卒の扱いとします。</t>
    <rPh sb="0" eb="2">
      <t>ハンカク</t>
    </rPh>
    <rPh sb="2" eb="4">
      <t>スウジ</t>
    </rPh>
    <rPh sb="6" eb="8">
      <t>シンキ</t>
    </rPh>
    <rPh sb="8" eb="11">
      <t>ガクソツシャ</t>
    </rPh>
    <rPh sb="11" eb="13">
      <t>サイヨウ</t>
    </rPh>
    <rPh sb="13" eb="15">
      <t>ヨテイ</t>
    </rPh>
    <rPh sb="16" eb="18">
      <t>ダイガク</t>
    </rPh>
    <rPh sb="19" eb="21">
      <t>タンダイ</t>
    </rPh>
    <rPh sb="22" eb="24">
      <t>コウセン</t>
    </rPh>
    <rPh sb="25" eb="27">
      <t>センモン</t>
    </rPh>
    <rPh sb="28" eb="30">
      <t>クブン</t>
    </rPh>
    <rPh sb="31" eb="32">
      <t>ト</t>
    </rPh>
    <rPh sb="35" eb="37">
      <t>バアイ</t>
    </rPh>
    <rPh sb="57" eb="59">
      <t>ボシュウ</t>
    </rPh>
    <rPh sb="59" eb="61">
      <t>ニンズウ</t>
    </rPh>
    <rPh sb="62" eb="64">
      <t>ニュウリョク</t>
    </rPh>
    <rPh sb="72" eb="74">
      <t>シンソツ</t>
    </rPh>
    <rPh sb="74" eb="76">
      <t>チュウト</t>
    </rPh>
    <rPh sb="76" eb="77">
      <t>ト</t>
    </rPh>
    <rPh sb="80" eb="82">
      <t>バアイ</t>
    </rPh>
    <rPh sb="94" eb="98">
      <t>ボシュウニンズウ</t>
    </rPh>
    <rPh sb="99" eb="101">
      <t>ニュウリョク</t>
    </rPh>
    <phoneticPr fontId="2"/>
  </si>
  <si>
    <t>●募集対象</t>
    <rPh sb="1" eb="3">
      <t>ボシュウ</t>
    </rPh>
    <rPh sb="3" eb="5">
      <t>タイショウ</t>
    </rPh>
    <phoneticPr fontId="2"/>
  </si>
  <si>
    <t>●職種１</t>
    <rPh sb="1" eb="3">
      <t>ショクシュ</t>
    </rPh>
    <phoneticPr fontId="2"/>
  </si>
  <si>
    <t>●職種２</t>
    <rPh sb="1" eb="3">
      <t>ショクシュ</t>
    </rPh>
    <phoneticPr fontId="2"/>
  </si>
  <si>
    <t>●職種３</t>
    <rPh sb="1" eb="3">
      <t>ショクシュ</t>
    </rPh>
    <phoneticPr fontId="2"/>
  </si>
  <si>
    <t>●職種４</t>
    <rPh sb="1" eb="3">
      <t>ショクシュ</t>
    </rPh>
    <phoneticPr fontId="2"/>
  </si>
  <si>
    <t>●どんな仕事をしていますか？
製品販売だけでなく、周辺機器も含め総合的な提案を行っています。実際に社員さんに活用してもらうことが一番ですので、使用目的や環境等のヒアリングを大切にしています。
●つらいことやうれしいことはありましたか？
企業訪問をしても話を聞いてもらえないこともあります。しかし、ヒアリングを重ね社員さんが実際に活用している姿を見たときにやりがいを感じます。</t>
    <rPh sb="4" eb="6">
      <t>シゴト</t>
    </rPh>
    <phoneticPr fontId="2"/>
  </si>
  <si>
    <r>
      <t xml:space="preserve">事業内容一文表記
</t>
    </r>
    <r>
      <rPr>
        <b/>
        <sz val="10"/>
        <color theme="1"/>
        <rFont val="游ゴシック"/>
        <family val="3"/>
        <charset val="128"/>
        <scheme val="minor"/>
      </rPr>
      <t>（キャッチコピー）</t>
    </r>
    <rPh sb="0" eb="2">
      <t>ジギョウ</t>
    </rPh>
    <rPh sb="2" eb="4">
      <t>ナイヨウ</t>
    </rPh>
    <rPh sb="4" eb="6">
      <t>イチブン</t>
    </rPh>
    <rPh sb="6" eb="8">
      <t>ヒョウキ</t>
    </rPh>
    <phoneticPr fontId="2"/>
  </si>
  <si>
    <t>・スピーカーの開発、製造、販売
・その他オーディオ商品の販売等</t>
    <phoneticPr fontId="2"/>
  </si>
  <si>
    <t>「宮崎県」は省略可</t>
    <rPh sb="1" eb="4">
      <t>ミヤザキケン</t>
    </rPh>
    <rPh sb="6" eb="8">
      <t>ショウリャク</t>
    </rPh>
    <rPh sb="8" eb="9">
      <t>カ</t>
    </rPh>
    <phoneticPr fontId="2"/>
  </si>
  <si>
    <t>ドロップダウンリストから選択</t>
    <rPh sb="12" eb="14">
      <t>センタク</t>
    </rPh>
    <phoneticPr fontId="2"/>
  </si>
  <si>
    <t>半角数字</t>
    <rPh sb="0" eb="2">
      <t>ハンカク</t>
    </rPh>
    <rPh sb="2" eb="4">
      <t>スウジ</t>
    </rPh>
    <phoneticPr fontId="2"/>
  </si>
  <si>
    <t>半角数字</t>
    <rPh sb="0" eb="4">
      <t>ハンカクスウジ</t>
    </rPh>
    <phoneticPr fontId="2"/>
  </si>
  <si>
    <t>半角英数字</t>
    <rPh sb="0" eb="2">
      <t>ハンカク</t>
    </rPh>
    <rPh sb="2" eb="5">
      <t>エイスウジ</t>
    </rPh>
    <phoneticPr fontId="2"/>
  </si>
  <si>
    <r>
      <t>半角数字。
新規学卒者採用予定で大学・短大・高専・専門の区分を問わない場合は</t>
    </r>
    <r>
      <rPr>
        <u/>
        <sz val="11"/>
        <color theme="1"/>
        <rFont val="游ゴシック"/>
        <family val="3"/>
        <charset val="128"/>
        <scheme val="minor"/>
      </rPr>
      <t>「新規学卒(学校の種類問わず)」のみ</t>
    </r>
    <r>
      <rPr>
        <sz val="11"/>
        <color theme="1"/>
        <rFont val="游ゴシック"/>
        <family val="2"/>
        <charset val="128"/>
        <scheme val="minor"/>
      </rPr>
      <t>、募集人数を入力してください。
新卒中途問わない場合は</t>
    </r>
    <r>
      <rPr>
        <u/>
        <sz val="11"/>
        <color theme="1"/>
        <rFont val="游ゴシック"/>
        <family val="3"/>
        <charset val="128"/>
        <scheme val="minor"/>
      </rPr>
      <t>「新卒中途問わず」のみ</t>
    </r>
    <r>
      <rPr>
        <sz val="11"/>
        <color theme="1"/>
        <rFont val="游ゴシック"/>
        <family val="2"/>
        <charset val="128"/>
        <scheme val="minor"/>
      </rPr>
      <t>募集人数を入力してください。
なお、３年以内の既卒者は新卒の扱いとします。</t>
    </r>
    <rPh sb="0" eb="2">
      <t>ハンカク</t>
    </rPh>
    <rPh sb="2" eb="4">
      <t>スウジ</t>
    </rPh>
    <rPh sb="6" eb="8">
      <t>シンキ</t>
    </rPh>
    <rPh sb="8" eb="11">
      <t>ガクソツシャ</t>
    </rPh>
    <rPh sb="11" eb="13">
      <t>サイヨウ</t>
    </rPh>
    <rPh sb="13" eb="15">
      <t>ヨテイ</t>
    </rPh>
    <rPh sb="16" eb="18">
      <t>ダイガク</t>
    </rPh>
    <rPh sb="19" eb="21">
      <t>タンダイ</t>
    </rPh>
    <rPh sb="22" eb="24">
      <t>コウセン</t>
    </rPh>
    <rPh sb="25" eb="27">
      <t>センモン</t>
    </rPh>
    <rPh sb="28" eb="30">
      <t>クブン</t>
    </rPh>
    <rPh sb="31" eb="32">
      <t>ト</t>
    </rPh>
    <rPh sb="35" eb="37">
      <t>バアイ</t>
    </rPh>
    <rPh sb="57" eb="59">
      <t>ボシュウ</t>
    </rPh>
    <rPh sb="59" eb="61">
      <t>ニンズウ</t>
    </rPh>
    <rPh sb="62" eb="64">
      <t>ニュウリョク</t>
    </rPh>
    <rPh sb="72" eb="74">
      <t>シンソツ</t>
    </rPh>
    <rPh sb="74" eb="76">
      <t>チュウト</t>
    </rPh>
    <rPh sb="76" eb="77">
      <t>ト</t>
    </rPh>
    <rPh sb="80" eb="82">
      <t>バアイ</t>
    </rPh>
    <rPh sb="94" eb="98">
      <t>ボシュウニンズウ</t>
    </rPh>
    <rPh sb="99" eb="101">
      <t>ニュウリョク</t>
    </rPh>
    <phoneticPr fontId="2"/>
  </si>
  <si>
    <t>←ハイパーリンクが作成されるため、クリックしてリンクに間違いが無いか確認をお願いします。</t>
    <rPh sb="9" eb="11">
      <t>サクセイ</t>
    </rPh>
    <rPh sb="27" eb="29">
      <t>マチガ</t>
    </rPh>
    <rPh sb="31" eb="32">
      <t>ナ</t>
    </rPh>
    <rPh sb="34" eb="36">
      <t>カクニン</t>
    </rPh>
    <rPh sb="38" eb="39">
      <t>ネガ</t>
    </rPh>
    <phoneticPr fontId="2"/>
  </si>
  <si>
    <t>「印刷例」シートは入力例を反映しています。参考にしてください。</t>
    <phoneticPr fontId="2"/>
  </si>
  <si>
    <t>１　企業情報</t>
    <rPh sb="2" eb="4">
      <t>キギョウ</t>
    </rPh>
    <rPh sb="4" eb="6">
      <t>ジョウホウ</t>
    </rPh>
    <phoneticPr fontId="2"/>
  </si>
  <si>
    <t>２　事業内容</t>
    <rPh sb="2" eb="4">
      <t>ジギョウ</t>
    </rPh>
    <rPh sb="4" eb="6">
      <t>ナイヨウ</t>
    </rPh>
    <phoneticPr fontId="2"/>
  </si>
  <si>
    <t>３　企業の魅力（福利厚生・待遇について）</t>
    <rPh sb="2" eb="4">
      <t>キギョウ</t>
    </rPh>
    <rPh sb="5" eb="7">
      <t>ミリョク</t>
    </rPh>
    <rPh sb="8" eb="10">
      <t>フクリ</t>
    </rPh>
    <rPh sb="10" eb="12">
      <t>コウセイ</t>
    </rPh>
    <rPh sb="13" eb="15">
      <t>タイグウ</t>
    </rPh>
    <phoneticPr fontId="2"/>
  </si>
  <si>
    <t>４　会社PR</t>
    <rPh sb="2" eb="4">
      <t>カイシャ</t>
    </rPh>
    <phoneticPr fontId="2"/>
  </si>
  <si>
    <t>５　採用計画</t>
    <rPh sb="2" eb="4">
      <t>サイヨウ</t>
    </rPh>
    <rPh sb="4" eb="6">
      <t>ケイカク</t>
    </rPh>
    <phoneticPr fontId="2"/>
  </si>
  <si>
    <t>）</t>
    <phoneticPr fontId="2"/>
  </si>
  <si>
    <t>(うち休憩時間</t>
    <phoneticPr fontId="2"/>
  </si>
  <si>
    <r>
      <t>半角数字</t>
    </r>
    <r>
      <rPr>
        <sz val="11"/>
        <color theme="1"/>
        <rFont val="游ゴシック"/>
        <family val="3"/>
        <charset val="128"/>
        <scheme val="minor"/>
      </rPr>
      <t>のみ</t>
    </r>
    <r>
      <rPr>
        <sz val="11"/>
        <color theme="1"/>
        <rFont val="游ゴシック"/>
        <family val="2"/>
        <charset val="128"/>
        <scheme val="minor"/>
      </rPr>
      <t>。自動的に"分"が入力されます。</t>
    </r>
    <rPh sb="0" eb="2">
      <t>ハンカク</t>
    </rPh>
    <rPh sb="2" eb="4">
      <t>スウジ</t>
    </rPh>
    <rPh sb="12" eb="13">
      <t>フン</t>
    </rPh>
    <phoneticPr fontId="2"/>
  </si>
  <si>
    <r>
      <t>半角数字</t>
    </r>
    <r>
      <rPr>
        <b/>
        <u/>
        <sz val="11"/>
        <color theme="1"/>
        <rFont val="游ゴシック"/>
        <family val="3"/>
        <charset val="128"/>
        <scheme val="minor"/>
      </rPr>
      <t>のみ</t>
    </r>
    <r>
      <rPr>
        <sz val="11"/>
        <color theme="1"/>
        <rFont val="游ゴシック"/>
        <family val="2"/>
        <charset val="128"/>
        <scheme val="minor"/>
      </rPr>
      <t>。</t>
    </r>
    <r>
      <rPr>
        <b/>
        <u/>
        <sz val="11"/>
        <color theme="1"/>
        <rFont val="游ゴシック"/>
        <family val="3"/>
        <charset val="128"/>
        <scheme val="minor"/>
      </rPr>
      <t>西暦</t>
    </r>
    <r>
      <rPr>
        <sz val="11"/>
        <color theme="1"/>
        <rFont val="游ゴシック"/>
        <family val="2"/>
        <charset val="128"/>
        <scheme val="minor"/>
      </rPr>
      <t>で入力してください。自動的に"年"が入力されます。</t>
    </r>
    <rPh sb="0" eb="2">
      <t>ハンカク</t>
    </rPh>
    <rPh sb="2" eb="4">
      <t>スウジ</t>
    </rPh>
    <rPh sb="7" eb="9">
      <t>セイレキ</t>
    </rPh>
    <rPh sb="10" eb="12">
      <t>ニュウリョク</t>
    </rPh>
    <rPh sb="24" eb="25">
      <t>ネン</t>
    </rPh>
    <phoneticPr fontId="2"/>
  </si>
  <si>
    <r>
      <t>半角数字</t>
    </r>
    <r>
      <rPr>
        <b/>
        <u/>
        <sz val="11"/>
        <color theme="1"/>
        <rFont val="游ゴシック"/>
        <family val="3"/>
        <charset val="128"/>
        <scheme val="minor"/>
      </rPr>
      <t>のみ</t>
    </r>
    <r>
      <rPr>
        <sz val="11"/>
        <color theme="1"/>
        <rFont val="游ゴシック"/>
        <family val="2"/>
        <charset val="128"/>
        <scheme val="minor"/>
      </rPr>
      <t>。</t>
    </r>
    <r>
      <rPr>
        <b/>
        <u/>
        <sz val="11"/>
        <color theme="1"/>
        <rFont val="游ゴシック"/>
        <family val="3"/>
        <charset val="128"/>
        <scheme val="minor"/>
      </rPr>
      <t>万円以上</t>
    </r>
    <r>
      <rPr>
        <sz val="11"/>
        <color theme="1"/>
        <rFont val="游ゴシック"/>
        <family val="2"/>
        <charset val="128"/>
        <scheme val="minor"/>
      </rPr>
      <t>の数値を入力。自動的に"万円"が入力されます。</t>
    </r>
    <rPh sb="7" eb="9">
      <t>マンエン</t>
    </rPh>
    <rPh sb="9" eb="11">
      <t>イジョウ</t>
    </rPh>
    <rPh sb="12" eb="14">
      <t>スウチ</t>
    </rPh>
    <rPh sb="15" eb="17">
      <t>ニュウリョク</t>
    </rPh>
    <rPh sb="18" eb="21">
      <t>ジドウテキ</t>
    </rPh>
    <rPh sb="23" eb="25">
      <t>マンエン</t>
    </rPh>
    <rPh sb="27" eb="29">
      <t>ニュウリョク</t>
    </rPh>
    <phoneticPr fontId="2"/>
  </si>
  <si>
    <r>
      <t>半角数字</t>
    </r>
    <r>
      <rPr>
        <b/>
        <u/>
        <sz val="11"/>
        <color theme="1"/>
        <rFont val="游ゴシック"/>
        <family val="3"/>
        <charset val="128"/>
        <scheme val="minor"/>
      </rPr>
      <t>のみ</t>
    </r>
    <r>
      <rPr>
        <sz val="11"/>
        <color theme="1"/>
        <rFont val="游ゴシック"/>
        <family val="2"/>
        <charset val="128"/>
        <scheme val="minor"/>
      </rPr>
      <t>。自動的に"人"が入力されます。
県内に限らず、正社員及び非正規職員等を含む全ての従業員数を入力。</t>
    </r>
    <rPh sb="0" eb="2">
      <t>ハンカク</t>
    </rPh>
    <rPh sb="2" eb="4">
      <t>スウジ</t>
    </rPh>
    <rPh sb="7" eb="10">
      <t>ジドウテキ</t>
    </rPh>
    <rPh sb="12" eb="13">
      <t>ニン</t>
    </rPh>
    <rPh sb="15" eb="17">
      <t>ニュウリョク</t>
    </rPh>
    <rPh sb="23" eb="25">
      <t>ケンナイ</t>
    </rPh>
    <rPh sb="26" eb="27">
      <t>カギ</t>
    </rPh>
    <rPh sb="30" eb="33">
      <t>セイシャイン</t>
    </rPh>
    <rPh sb="33" eb="34">
      <t>オヨ</t>
    </rPh>
    <rPh sb="35" eb="38">
      <t>ヒセイキ</t>
    </rPh>
    <rPh sb="38" eb="40">
      <t>ショクイン</t>
    </rPh>
    <rPh sb="40" eb="41">
      <t>トウ</t>
    </rPh>
    <rPh sb="42" eb="43">
      <t>フク</t>
    </rPh>
    <rPh sb="44" eb="45">
      <t>スベ</t>
    </rPh>
    <rPh sb="47" eb="51">
      <t>ジュウギョウインスウ</t>
    </rPh>
    <rPh sb="52" eb="54">
      <t>ニュウリョク</t>
    </rPh>
    <phoneticPr fontId="2"/>
  </si>
  <si>
    <r>
      <t>かな入力。法人の種類は</t>
    </r>
    <r>
      <rPr>
        <b/>
        <u/>
        <sz val="11"/>
        <color theme="1"/>
        <rFont val="游ゴシック"/>
        <family val="3"/>
        <charset val="128"/>
        <scheme val="minor"/>
      </rPr>
      <t>含めない</t>
    </r>
    <r>
      <rPr>
        <sz val="11"/>
        <color theme="1"/>
        <rFont val="游ゴシック"/>
        <family val="2"/>
        <charset val="128"/>
        <scheme val="minor"/>
      </rPr>
      <t>。</t>
    </r>
    <rPh sb="5" eb="7">
      <t>ホウジン</t>
    </rPh>
    <rPh sb="8" eb="10">
      <t>シュルイ</t>
    </rPh>
    <rPh sb="11" eb="12">
      <t>フク</t>
    </rPh>
    <phoneticPr fontId="2"/>
  </si>
  <si>
    <t>交替勤務制:</t>
    <phoneticPr fontId="2"/>
  </si>
  <si>
    <t>時間外勤務:</t>
    <phoneticPr fontId="2"/>
  </si>
  <si>
    <t>オンライン面接（面談）対応</t>
    <phoneticPr fontId="2"/>
  </si>
  <si>
    <t>オンライン面接（面談）対応</t>
    <rPh sb="5" eb="7">
      <t>メンセツ</t>
    </rPh>
    <rPh sb="8" eb="10">
      <t>メンダン</t>
    </rPh>
    <rPh sb="11" eb="13">
      <t>タイオウ</t>
    </rPh>
    <phoneticPr fontId="2"/>
  </si>
  <si>
    <t>えるぼし</t>
    <phoneticPr fontId="2"/>
  </si>
  <si>
    <t>INDIRECT関数を使用しています。</t>
    <rPh sb="8" eb="10">
      <t>カンスウ</t>
    </rPh>
    <rPh sb="11" eb="13">
      <t>シヨウ</t>
    </rPh>
    <phoneticPr fontId="2"/>
  </si>
  <si>
    <t>B3:O4を判定材料にしています。</t>
    <rPh sb="6" eb="8">
      <t>ハンテイ</t>
    </rPh>
    <rPh sb="8" eb="10">
      <t>ザイリョウ</t>
    </rPh>
    <phoneticPr fontId="2"/>
  </si>
  <si>
    <r>
      <rPr>
        <b/>
        <sz val="11"/>
        <color rgb="FFFF0000"/>
        <rFont val="游ゴシック"/>
        <family val="3"/>
        <charset val="128"/>
        <scheme val="minor"/>
      </rPr>
      <t>各求人の採用予定数に応じて自動で入力されます。</t>
    </r>
    <r>
      <rPr>
        <sz val="11"/>
        <color theme="1"/>
        <rFont val="游ゴシック"/>
        <family val="2"/>
        <charset val="128"/>
        <scheme val="minor"/>
      </rPr>
      <t>なお、３年以内の既卒者は新卒の扱いとします。</t>
    </r>
    <rPh sb="0" eb="3">
      <t>カクキュウジン</t>
    </rPh>
    <rPh sb="4" eb="9">
      <t>サイヨウヨテイスウ</t>
    </rPh>
    <rPh sb="10" eb="11">
      <t>オウ</t>
    </rPh>
    <rPh sb="13" eb="15">
      <t>ジドウ</t>
    </rPh>
    <rPh sb="16" eb="18">
      <t>ニュウリョク</t>
    </rPh>
    <rPh sb="27" eb="28">
      <t>ネン</t>
    </rPh>
    <rPh sb="28" eb="30">
      <t>イナイ</t>
    </rPh>
    <rPh sb="31" eb="34">
      <t>キソツシャ</t>
    </rPh>
    <rPh sb="35" eb="37">
      <t>シンソツ</t>
    </rPh>
    <rPh sb="38" eb="39">
      <t>アツカ</t>
    </rPh>
    <phoneticPr fontId="2"/>
  </si>
  <si>
    <t>各求人の採用予定数に応じて自動で入力されます。なお、３年以内の既卒者は新卒の扱いとします。</t>
  </si>
  <si>
    <t>次世代リーディング企業</t>
    <rPh sb="0" eb="3">
      <t>ジセダイ</t>
    </rPh>
    <rPh sb="9" eb="11">
      <t>キギョウ</t>
    </rPh>
    <phoneticPr fontId="2"/>
  </si>
  <si>
    <t>(予備)</t>
    <rPh sb="1" eb="3">
      <t>ヨビ</t>
    </rPh>
    <phoneticPr fontId="2"/>
  </si>
  <si>
    <r>
      <rPr>
        <b/>
        <sz val="11"/>
        <color rgb="FFFF0000"/>
        <rFont val="游ゴシック"/>
        <family val="3"/>
        <charset val="128"/>
        <scheme val="minor"/>
      </rPr>
      <t>2023年9月6日版</t>
    </r>
    <r>
      <rPr>
        <sz val="11"/>
        <color theme="1"/>
        <rFont val="游ゴシック"/>
        <family val="2"/>
        <charset val="128"/>
        <scheme val="minor"/>
      </rPr>
      <t xml:space="preserve">
この入力シートが、「印刷用シート」に反映されます。
印刷用シートはそのまま説明会参加者へ配布・ホームページに掲載されますので、誤字脱字に注意してください、
文字が見切れる可能性があるため、印刷用シートをプリントアウトしてチェックをお願いします。</t>
    </r>
    <rPh sb="4" eb="5">
      <t>ネン</t>
    </rPh>
    <rPh sb="6" eb="7">
      <t>ガツ</t>
    </rPh>
    <rPh sb="8" eb="9">
      <t>ニチ</t>
    </rPh>
    <rPh sb="9" eb="10">
      <t>バン</t>
    </rPh>
    <rPh sb="13" eb="15">
      <t>ニュウリョク</t>
    </rPh>
    <rPh sb="21" eb="24">
      <t>インサツヨウ</t>
    </rPh>
    <rPh sb="29" eb="31">
      <t>ハンエイ</t>
    </rPh>
    <rPh sb="37" eb="40">
      <t>インサツヨウ</t>
    </rPh>
    <rPh sb="48" eb="51">
      <t>セツメイカイ</t>
    </rPh>
    <rPh sb="51" eb="54">
      <t>サンカシャ</t>
    </rPh>
    <rPh sb="55" eb="57">
      <t>ハイフ</t>
    </rPh>
    <rPh sb="65" eb="67">
      <t>ケイサイ</t>
    </rPh>
    <rPh sb="74" eb="76">
      <t>ゴジ</t>
    </rPh>
    <rPh sb="76" eb="78">
      <t>ダツジ</t>
    </rPh>
    <rPh sb="79" eb="81">
      <t>チュウイ</t>
    </rPh>
    <rPh sb="89" eb="91">
      <t>モジ</t>
    </rPh>
    <rPh sb="92" eb="94">
      <t>ミキ</t>
    </rPh>
    <rPh sb="96" eb="99">
      <t>カノウセイ</t>
    </rPh>
    <rPh sb="105" eb="108">
      <t>インサツヨウ</t>
    </rPh>
    <rPh sb="127" eb="128">
      <t>ネガ</t>
    </rPh>
    <phoneticPr fontId="2"/>
  </si>
  <si>
    <t>該当があるものはドロップダウンリストの"○"を選択してください。</t>
    <phoneticPr fontId="2" type="Hiragana"/>
  </si>
  <si>
    <t>※入力欄のピンク着色箇所は未入力欄です</t>
    <rPh sb="1" eb="4">
      <t>ニュウリョクラン</t>
    </rPh>
    <rPh sb="13" eb="16">
      <t>ミニュウリョク</t>
    </rPh>
    <rPh sb="16" eb="17">
      <t>ラン</t>
    </rPh>
    <phoneticPr fontId="2"/>
  </si>
  <si>
    <t>印刷用シートへ直接添付</t>
    <rPh sb="0" eb="3">
      <t>インサツヨウ</t>
    </rPh>
    <rPh sb="7" eb="9">
      <t>チョクセツ</t>
    </rPh>
    <rPh sb="9" eb="11">
      <t>テンプ</t>
    </rPh>
    <phoneticPr fontId="2"/>
  </si>
  <si>
    <t>　</t>
    <phoneticPr fontId="2" type="Hiragana"/>
  </si>
  <si>
    <t>４つの職種まで入力可能です。なお、３年以内の既卒者は新卒の扱いとします。
今回は正規雇用での採用予定があることが参加条件になります。
ただし、正規登用制度がある場合のみ、契約社員での求人も記載可能となります。その場合、必ず下記３点の記載をお願いします。
①最初は契約社員であることの明記
②正規登用までの平均的な期間の明記（表示例：6箇月勤務後正規登用あり）
③給与は月換算で記載</t>
    <rPh sb="3" eb="5">
      <t>ショクシュ</t>
    </rPh>
    <rPh sb="7" eb="9">
      <t>ニュウリョク</t>
    </rPh>
    <rPh sb="9" eb="11">
      <t>カノウ</t>
    </rPh>
    <rPh sb="71" eb="73">
      <t>セイキ</t>
    </rPh>
    <rPh sb="73" eb="75">
      <t>トウヨウ</t>
    </rPh>
    <rPh sb="75" eb="77">
      <t>セイド</t>
    </rPh>
    <rPh sb="80" eb="82">
      <t>バアイ</t>
    </rPh>
    <rPh sb="85" eb="87">
      <t>ケイヤク</t>
    </rPh>
    <rPh sb="87" eb="89">
      <t>シャイン</t>
    </rPh>
    <rPh sb="91" eb="93">
      <t>キュウジン</t>
    </rPh>
    <rPh sb="94" eb="96">
      <t>キサイ</t>
    </rPh>
    <rPh sb="96" eb="98">
      <t>カノウ</t>
    </rPh>
    <rPh sb="106" eb="108">
      <t>バアイ</t>
    </rPh>
    <rPh sb="109" eb="110">
      <t>カナラ</t>
    </rPh>
    <rPh sb="111" eb="113">
      <t>カキ</t>
    </rPh>
    <rPh sb="114" eb="115">
      <t>テン</t>
    </rPh>
    <rPh sb="116" eb="118">
      <t>キサイ</t>
    </rPh>
    <rPh sb="120" eb="121">
      <t>ネガ</t>
    </rPh>
    <rPh sb="128" eb="130">
      <t>サイショ</t>
    </rPh>
    <rPh sb="131" eb="133">
      <t>ケイヤク</t>
    </rPh>
    <rPh sb="133" eb="135">
      <t>シャイン</t>
    </rPh>
    <rPh sb="141" eb="143">
      <t>メイキ</t>
    </rPh>
    <rPh sb="145" eb="147">
      <t>セイキ</t>
    </rPh>
    <rPh sb="147" eb="149">
      <t>トウヨウ</t>
    </rPh>
    <rPh sb="152" eb="155">
      <t>ヘイキンテキ</t>
    </rPh>
    <rPh sb="156" eb="158">
      <t>キカン</t>
    </rPh>
    <rPh sb="159" eb="161">
      <t>メイキ</t>
    </rPh>
    <rPh sb="162" eb="164">
      <t>ヒョウジ</t>
    </rPh>
    <rPh sb="164" eb="165">
      <t>レイ</t>
    </rPh>
    <rPh sb="167" eb="169">
      <t>カゲツ</t>
    </rPh>
    <rPh sb="169" eb="172">
      <t>キンムゴ</t>
    </rPh>
    <rPh sb="172" eb="174">
      <t>セイキ</t>
    </rPh>
    <rPh sb="174" eb="176">
      <t>トウヨウ</t>
    </rPh>
    <rPh sb="181" eb="183">
      <t>キュウヨ</t>
    </rPh>
    <rPh sb="184" eb="185">
      <t>ツキ</t>
    </rPh>
    <rPh sb="185" eb="187">
      <t>カンサン</t>
    </rPh>
    <rPh sb="188" eb="19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</si>
</sst>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万&quot;&quot;円&quot;"/>
    <numFmt numFmtId="177" formatCode="#&quot;人&quot;"/>
    <numFmt numFmtId="178" formatCode="#,##0&quot;人&quot;"/>
    <numFmt numFmtId="179" formatCode="#&quot;年&quot;"/>
    <numFmt numFmtId="180" formatCode="#&quot;月&quot;"/>
    <numFmt numFmtId="181" formatCode="#&quot;分&quot;"/>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HGS創英角ｺﾞｼｯｸUB"/>
      <family val="3"/>
      <charset val="128"/>
    </font>
    <font>
      <sz val="10"/>
      <color theme="1"/>
      <name val="ＭＳ ゴシック"/>
      <family val="3"/>
      <charset val="128"/>
    </font>
    <font>
      <b/>
      <sz val="11"/>
      <color theme="1"/>
      <name val="ＭＳ ゴシック"/>
      <family val="3"/>
      <charset val="128"/>
    </font>
    <font>
      <sz val="8"/>
      <color theme="1"/>
      <name val="ＭＳ ゴシック"/>
      <family val="3"/>
      <charset val="128"/>
    </font>
    <font>
      <u/>
      <sz val="11"/>
      <color theme="1"/>
      <name val="ＭＳ ゴシック"/>
      <family val="3"/>
      <charset val="128"/>
    </font>
    <font>
      <sz val="11"/>
      <name val="ＭＳ ゴシック"/>
      <family val="3"/>
      <charset val="128"/>
    </font>
    <font>
      <sz val="11"/>
      <color theme="0"/>
      <name val="ＭＳ ゴシック"/>
      <family val="3"/>
      <charset val="128"/>
    </font>
    <font>
      <sz val="9"/>
      <color theme="1"/>
      <name val="ＭＳ ゴシック"/>
      <family val="3"/>
      <charset val="128"/>
    </font>
    <font>
      <sz val="10"/>
      <name val="ＭＳ ゴシック"/>
      <family val="3"/>
      <charset val="128"/>
    </font>
    <font>
      <sz val="8"/>
      <color theme="1"/>
      <name val="游ゴシック"/>
      <family val="2"/>
      <charset val="128"/>
      <scheme val="minor"/>
    </font>
    <font>
      <u/>
      <sz val="11"/>
      <color theme="1"/>
      <name val="游ゴシック"/>
      <family val="3"/>
      <charset val="128"/>
      <scheme val="minor"/>
    </font>
    <font>
      <sz val="9.5"/>
      <color theme="1"/>
      <name val="ＭＳ ゴシック"/>
      <family val="3"/>
      <charset val="128"/>
    </font>
    <font>
      <b/>
      <sz val="9"/>
      <color theme="1"/>
      <name val="ＭＳ ゴシック"/>
      <family val="3"/>
      <charset val="128"/>
    </font>
    <font>
      <b/>
      <sz val="11"/>
      <color theme="1"/>
      <name val="游ゴシック"/>
      <family val="3"/>
      <charset val="128"/>
      <scheme val="minor"/>
    </font>
    <font>
      <b/>
      <sz val="10"/>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sz val="11"/>
      <color theme="1"/>
      <name val="游ゴシック"/>
      <family val="3"/>
      <charset val="128"/>
      <scheme val="minor"/>
    </font>
    <font>
      <sz val="14"/>
      <color rgb="FF000000"/>
      <name val="Meiryo"/>
      <family val="3"/>
      <charset val="128"/>
    </font>
    <font>
      <sz val="3.5"/>
      <color theme="1"/>
      <name val="ＭＳ ゴシック"/>
      <family val="3"/>
      <charset val="128"/>
    </font>
    <font>
      <b/>
      <sz val="11"/>
      <color rgb="FFFF0000"/>
      <name val="游ゴシック"/>
      <family val="3"/>
      <charset val="128"/>
      <scheme val="minor"/>
    </font>
    <font>
      <sz val="9"/>
      <color theme="1"/>
      <name val="游ゴシック"/>
      <family val="2"/>
      <charset val="128"/>
      <scheme val="minor"/>
    </font>
    <font>
      <b/>
      <sz val="11"/>
      <color rgb="FFFFFF00"/>
      <name val="游ゴシック"/>
      <family val="3"/>
      <charset val="128"/>
      <scheme val="minor"/>
    </font>
    <font>
      <sz val="9"/>
      <name val="ＭＳ ゴシック"/>
      <family val="3"/>
      <charset val="128"/>
    </font>
    <font>
      <sz val="9"/>
      <color rgb="FFFF0000"/>
      <name val="游ゴシック"/>
      <family val="2"/>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FCD0F9"/>
        <bgColor indexed="64"/>
      </patternFill>
    </fill>
    <fill>
      <patternFill patternType="solid">
        <fgColor theme="8" tint="0.79998168889431442"/>
        <bgColor indexed="64"/>
      </patternFill>
    </fill>
    <fill>
      <patternFill patternType="solid">
        <fgColor rgb="FFFFEBFD"/>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294">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5" fillId="0" borderId="8" xfId="0" applyFont="1" applyBorder="1">
      <alignment vertical="center"/>
    </xf>
    <xf numFmtId="0" fontId="3" fillId="0" borderId="0" xfId="0" applyFont="1" applyAlignment="1">
      <alignment horizontal="center" vertical="center"/>
    </xf>
    <xf numFmtId="0" fontId="3" fillId="0" borderId="8" xfId="0" applyFont="1" applyBorder="1">
      <alignment vertical="center"/>
    </xf>
    <xf numFmtId="0" fontId="5" fillId="0" borderId="0" xfId="0" applyFont="1" applyAlignment="1">
      <alignment vertical="top" wrapText="1"/>
    </xf>
    <xf numFmtId="0" fontId="6" fillId="0" borderId="0" xfId="0" applyFont="1" applyAlignment="1">
      <alignment horizontal="center" vertical="center" wrapText="1"/>
    </xf>
    <xf numFmtId="0" fontId="5" fillId="0" borderId="0" xfId="0" applyFont="1" applyAlignment="1">
      <alignment vertical="center" shrinkToFit="1"/>
    </xf>
    <xf numFmtId="0" fontId="3" fillId="0" borderId="0" xfId="0" applyFont="1" applyAlignment="1">
      <alignment vertical="center" wrapText="1"/>
    </xf>
    <xf numFmtId="0" fontId="9" fillId="0" borderId="0" xfId="0" applyFont="1" applyAlignment="1">
      <alignment horizontal="center" vertical="center"/>
    </xf>
    <xf numFmtId="0" fontId="10" fillId="0" borderId="0" xfId="0" applyFont="1">
      <alignment vertical="center"/>
    </xf>
    <xf numFmtId="0" fontId="3" fillId="0" borderId="3" xfId="0" applyFont="1" applyBorder="1">
      <alignment vertical="center"/>
    </xf>
    <xf numFmtId="0" fontId="12"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0" fillId="2" borderId="7" xfId="0" applyFill="1" applyBorder="1">
      <alignment vertical="center"/>
    </xf>
    <xf numFmtId="0" fontId="17" fillId="2" borderId="11" xfId="0" applyFont="1" applyFill="1" applyBorder="1">
      <alignment vertical="center"/>
    </xf>
    <xf numFmtId="0" fontId="17" fillId="2" borderId="11" xfId="0" applyFont="1" applyFill="1" applyBorder="1" applyAlignment="1">
      <alignment vertical="center" wrapText="1"/>
    </xf>
    <xf numFmtId="0" fontId="3" fillId="4" borderId="0" xfId="0" applyFont="1" applyFill="1" applyAlignment="1">
      <alignment horizontal="center" vertical="center"/>
    </xf>
    <xf numFmtId="0" fontId="6" fillId="4" borderId="0" xfId="0" applyFont="1" applyFill="1" applyAlignment="1">
      <alignment horizontal="center" vertical="center" wrapText="1"/>
    </xf>
    <xf numFmtId="0" fontId="7" fillId="0" borderId="0" xfId="0" applyFont="1">
      <alignment vertical="center"/>
    </xf>
    <xf numFmtId="0" fontId="3" fillId="0" borderId="1" xfId="0" applyFont="1" applyBorder="1" applyAlignment="1">
      <alignment horizontal="center" vertical="center" shrinkToFit="1"/>
    </xf>
    <xf numFmtId="0" fontId="3" fillId="0" borderId="4" xfId="0" applyFont="1" applyBorder="1" applyAlignment="1">
      <alignment vertical="center" shrinkToFit="1"/>
    </xf>
    <xf numFmtId="0" fontId="3" fillId="0" borderId="7" xfId="0" applyFont="1" applyBorder="1" applyAlignment="1">
      <alignment vertical="center" shrinkToFit="1"/>
    </xf>
    <xf numFmtId="0" fontId="5" fillId="0" borderId="0" xfId="0" applyFont="1">
      <alignment vertical="center"/>
    </xf>
    <xf numFmtId="20" fontId="3" fillId="0" borderId="10" xfId="0" applyNumberFormat="1" applyFont="1" applyBorder="1" applyAlignment="1">
      <alignment horizontal="left" vertical="center" shrinkToFit="1"/>
    </xf>
    <xf numFmtId="0" fontId="3" fillId="0" borderId="0" xfId="0" applyFont="1" applyAlignment="1">
      <alignment horizontal="distributed" vertical="center"/>
    </xf>
    <xf numFmtId="0" fontId="3" fillId="0" borderId="12" xfId="0" applyFont="1" applyBorder="1" applyAlignment="1">
      <alignment horizontal="left" vertical="center"/>
    </xf>
    <xf numFmtId="0" fontId="3" fillId="0" borderId="12" xfId="0" applyFont="1" applyBorder="1">
      <alignment vertical="center"/>
    </xf>
    <xf numFmtId="0" fontId="3" fillId="0" borderId="10" xfId="0" applyFont="1" applyBorder="1" applyAlignment="1">
      <alignment horizontal="left" vertical="center"/>
    </xf>
    <xf numFmtId="20" fontId="3" fillId="0" borderId="5" xfId="0" applyNumberFormat="1" applyFont="1" applyBorder="1" applyAlignment="1">
      <alignment horizontal="left" vertical="center" shrinkToFit="1"/>
    </xf>
    <xf numFmtId="0" fontId="22" fillId="0" borderId="0" xfId="0" applyFont="1">
      <alignment vertical="center"/>
    </xf>
    <xf numFmtId="0" fontId="5" fillId="0" borderId="0" xfId="0" applyFont="1" applyAlignment="1">
      <alignment vertical="top"/>
    </xf>
    <xf numFmtId="0" fontId="26" fillId="0" borderId="0" xfId="0" applyFont="1">
      <alignment vertical="center"/>
    </xf>
    <xf numFmtId="0" fontId="3" fillId="0" borderId="3" xfId="0" applyFont="1" applyBorder="1" applyAlignment="1">
      <alignment vertical="center" shrinkToFit="1"/>
    </xf>
    <xf numFmtId="0" fontId="0" fillId="2" borderId="1" xfId="0" applyFill="1" applyBorder="1" applyAlignment="1">
      <alignment horizontal="center" vertical="center"/>
    </xf>
    <xf numFmtId="0" fontId="0" fillId="2" borderId="12" xfId="0" applyFill="1" applyBorder="1">
      <alignment vertical="center"/>
    </xf>
    <xf numFmtId="0" fontId="0" fillId="2" borderId="1" xfId="0" applyFill="1" applyBorder="1">
      <alignment vertical="center"/>
    </xf>
    <xf numFmtId="0" fontId="0" fillId="2" borderId="12" xfId="0" applyFill="1" applyBorder="1" applyAlignment="1">
      <alignment vertical="center" shrinkToFit="1"/>
    </xf>
    <xf numFmtId="179" fontId="0" fillId="2" borderId="1" xfId="0" applyNumberFormat="1" applyFill="1" applyBorder="1" applyAlignment="1">
      <alignment horizontal="right" vertical="center"/>
    </xf>
    <xf numFmtId="180" fontId="0" fillId="2" borderId="1" xfId="0" applyNumberFormat="1" applyFill="1" applyBorder="1" applyAlignment="1">
      <alignment horizontal="right" vertical="center"/>
    </xf>
    <xf numFmtId="0" fontId="0" fillId="2" borderId="12" xfId="0" applyFill="1" applyBorder="1" applyAlignment="1">
      <alignment vertical="center" wrapText="1"/>
    </xf>
    <xf numFmtId="20" fontId="0" fillId="2" borderId="1" xfId="0" applyNumberFormat="1" applyFill="1" applyBorder="1" applyAlignment="1">
      <alignment horizontal="center" vertical="center"/>
    </xf>
    <xf numFmtId="181" fontId="0" fillId="2" borderId="1" xfId="0" applyNumberFormat="1" applyFill="1" applyBorder="1" applyAlignment="1">
      <alignment horizontal="center" vertical="center"/>
    </xf>
    <xf numFmtId="0" fontId="0" fillId="2" borderId="1" xfId="0" applyFill="1" applyBorder="1" applyAlignment="1">
      <alignment horizontal="center" vertical="center" shrinkToFit="1"/>
    </xf>
    <xf numFmtId="0" fontId="0" fillId="2" borderId="14" xfId="0" applyFill="1" applyBorder="1" applyAlignment="1">
      <alignment horizontal="center" vertical="center"/>
    </xf>
    <xf numFmtId="0" fontId="0" fillId="2" borderId="14" xfId="0" applyFill="1" applyBorder="1" applyAlignment="1" applyProtection="1">
      <alignment horizontal="center" vertical="center"/>
      <protection locked="0"/>
    </xf>
    <xf numFmtId="0" fontId="0" fillId="2" borderId="14" xfId="0" applyFill="1" applyBorder="1" applyAlignment="1">
      <alignment horizontal="center" vertical="center" shrinkToFit="1"/>
    </xf>
    <xf numFmtId="0" fontId="0" fillId="2" borderId="31" xfId="0" applyFill="1" applyBorder="1" applyAlignment="1">
      <alignment horizontal="center" vertical="center"/>
    </xf>
    <xf numFmtId="0" fontId="0" fillId="2" borderId="16" xfId="0" applyFill="1" applyBorder="1" applyAlignment="1">
      <alignment horizontal="center" vertical="center"/>
    </xf>
    <xf numFmtId="0" fontId="0" fillId="2" borderId="12" xfId="0" applyFill="1" applyBorder="1" applyAlignment="1">
      <alignment horizontal="left" vertical="center" wrapText="1"/>
    </xf>
    <xf numFmtId="0" fontId="13" fillId="2" borderId="1" xfId="0" applyFont="1" applyFill="1" applyBorder="1">
      <alignment vertical="center"/>
    </xf>
    <xf numFmtId="0" fontId="0" fillId="2" borderId="14" xfId="0" applyFill="1" applyBorder="1">
      <alignment vertical="center"/>
    </xf>
    <xf numFmtId="0" fontId="13" fillId="2" borderId="14" xfId="0" applyFont="1" applyFill="1" applyBorder="1">
      <alignment vertical="center"/>
    </xf>
    <xf numFmtId="0" fontId="0" fillId="2" borderId="16" xfId="0" applyFill="1" applyBorder="1">
      <alignment vertical="center"/>
    </xf>
    <xf numFmtId="0" fontId="0" fillId="2" borderId="0" xfId="0" applyFill="1" applyAlignment="1">
      <alignment vertical="center" wrapText="1"/>
    </xf>
    <xf numFmtId="0" fontId="0" fillId="2" borderId="0" xfId="0" applyFill="1">
      <alignment vertical="center"/>
    </xf>
    <xf numFmtId="0" fontId="4" fillId="2" borderId="0" xfId="0" applyFont="1"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right" vertical="center"/>
    </xf>
    <xf numFmtId="0" fontId="24" fillId="2" borderId="0" xfId="0" applyFont="1" applyFill="1">
      <alignment vertical="center"/>
    </xf>
    <xf numFmtId="0" fontId="0" fillId="2" borderId="14" xfId="0" applyFill="1" applyBorder="1" applyAlignment="1">
      <alignment vertical="center" shrinkToFit="1"/>
    </xf>
    <xf numFmtId="0" fontId="0" fillId="2" borderId="15" xfId="0" applyFill="1" applyBorder="1">
      <alignment vertical="center"/>
    </xf>
    <xf numFmtId="0" fontId="0" fillId="2" borderId="1" xfId="0" applyFill="1" applyBorder="1" applyAlignment="1">
      <alignment vertical="center" shrinkToFit="1"/>
    </xf>
    <xf numFmtId="0" fontId="0" fillId="2" borderId="17" xfId="0" applyFill="1" applyBorder="1">
      <alignment vertical="center"/>
    </xf>
    <xf numFmtId="0" fontId="0" fillId="2" borderId="0" xfId="0" applyFill="1" applyAlignment="1">
      <alignment vertical="center" shrinkToFit="1"/>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79" fontId="0" fillId="0" borderId="15" xfId="0" applyNumberFormat="1" applyBorder="1" applyAlignment="1" applyProtection="1">
      <alignment horizontal="right" vertical="center"/>
      <protection locked="0"/>
    </xf>
    <xf numFmtId="180" fontId="0" fillId="0" borderId="15" xfId="0" applyNumberFormat="1" applyBorder="1" applyAlignment="1" applyProtection="1">
      <alignment horizontal="right" vertical="center"/>
      <protection locked="0"/>
    </xf>
    <xf numFmtId="20" fontId="0" fillId="0" borderId="15" xfId="0" applyNumberFormat="1" applyBorder="1" applyAlignment="1" applyProtection="1">
      <alignment horizontal="center" vertical="center"/>
      <protection locked="0"/>
    </xf>
    <xf numFmtId="181" fontId="0" fillId="0" borderId="15" xfId="0" applyNumberFormat="1" applyBorder="1" applyAlignment="1" applyProtection="1">
      <alignment horizontal="center" vertical="center"/>
      <protection locked="0"/>
    </xf>
    <xf numFmtId="0" fontId="0" fillId="0" borderId="17" xfId="0" applyBorder="1" applyProtection="1">
      <alignment vertical="center"/>
      <protection locked="0"/>
    </xf>
    <xf numFmtId="0" fontId="0" fillId="0" borderId="15" xfId="0" applyBorder="1" applyProtection="1">
      <alignment vertical="center"/>
      <protection locked="0"/>
    </xf>
    <xf numFmtId="0" fontId="9" fillId="8" borderId="8" xfId="0" applyFont="1" applyFill="1" applyBorder="1" applyAlignment="1">
      <alignment vertical="center" wrapText="1"/>
    </xf>
    <xf numFmtId="0" fontId="9" fillId="8" borderId="0" xfId="0" applyFont="1" applyFill="1" applyAlignment="1">
      <alignment vertical="center" wrapText="1"/>
    </xf>
    <xf numFmtId="0" fontId="9" fillId="8" borderId="3" xfId="0" applyFont="1" applyFill="1" applyBorder="1" applyAlignment="1">
      <alignment vertical="center" wrapText="1"/>
    </xf>
    <xf numFmtId="0" fontId="27" fillId="8" borderId="0" xfId="0" applyFont="1" applyFill="1">
      <alignment vertical="center"/>
    </xf>
    <xf numFmtId="0" fontId="9" fillId="8" borderId="8" xfId="0" applyFont="1" applyFill="1" applyBorder="1">
      <alignment vertical="center"/>
    </xf>
    <xf numFmtId="0" fontId="9" fillId="8" borderId="0" xfId="0" applyFont="1" applyFill="1">
      <alignment vertical="center"/>
    </xf>
    <xf numFmtId="0" fontId="9" fillId="8" borderId="3" xfId="0" applyFont="1" applyFill="1" applyBorder="1">
      <alignment vertical="center"/>
    </xf>
    <xf numFmtId="0" fontId="25" fillId="2" borderId="1" xfId="0" applyFont="1" applyFill="1" applyBorder="1" applyAlignment="1">
      <alignment horizontal="center" vertical="center"/>
    </xf>
    <xf numFmtId="0" fontId="28" fillId="2" borderId="14" xfId="0" applyFont="1" applyFill="1" applyBorder="1" applyAlignment="1">
      <alignment horizontal="center" vertical="center"/>
    </xf>
    <xf numFmtId="0" fontId="3" fillId="8" borderId="8" xfId="0" applyFont="1" applyFill="1" applyBorder="1" applyAlignment="1">
      <alignment vertical="center" wrapText="1"/>
    </xf>
    <xf numFmtId="0" fontId="3" fillId="8" borderId="0" xfId="0" applyFont="1" applyFill="1" applyAlignment="1">
      <alignment vertical="center" wrapText="1"/>
    </xf>
    <xf numFmtId="0" fontId="3" fillId="8" borderId="3" xfId="0" applyFont="1" applyFill="1" applyBorder="1" applyAlignment="1">
      <alignment vertical="center" wrapText="1"/>
    </xf>
    <xf numFmtId="0" fontId="11" fillId="8" borderId="0" xfId="0" applyFont="1" applyFill="1">
      <alignment vertical="center"/>
    </xf>
    <xf numFmtId="0" fontId="3" fillId="8" borderId="8" xfId="0" applyFont="1" applyFill="1" applyBorder="1">
      <alignment vertical="center"/>
    </xf>
    <xf numFmtId="0" fontId="3" fillId="8" borderId="0" xfId="0" applyFont="1" applyFill="1">
      <alignment vertical="center"/>
    </xf>
    <xf numFmtId="0" fontId="3" fillId="8" borderId="3" xfId="0" applyFont="1" applyFill="1" applyBorder="1">
      <alignment vertical="center"/>
    </xf>
    <xf numFmtId="0" fontId="8" fillId="8" borderId="6" xfId="0" applyFont="1" applyFill="1" applyBorder="1">
      <alignment vertical="center"/>
    </xf>
    <xf numFmtId="0" fontId="3" fillId="8" borderId="4" xfId="0" applyFont="1" applyFill="1" applyBorder="1">
      <alignment vertical="center"/>
    </xf>
    <xf numFmtId="0" fontId="3" fillId="8" borderId="7" xfId="0" applyFont="1" applyFill="1" applyBorder="1">
      <alignment vertical="center"/>
    </xf>
    <xf numFmtId="0" fontId="8" fillId="8" borderId="4" xfId="0" applyFont="1" applyFill="1" applyBorder="1">
      <alignment vertical="center"/>
    </xf>
    <xf numFmtId="0" fontId="0" fillId="2" borderId="1" xfId="0" applyFill="1" applyBorder="1" applyAlignment="1">
      <alignment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 xfId="0" applyFill="1" applyBorder="1" applyAlignment="1">
      <alignment horizontal="center" vertical="center"/>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2" borderId="7" xfId="0" applyFill="1" applyBorder="1" applyAlignment="1">
      <alignment horizontal="left" vertical="center" wrapText="1"/>
    </xf>
    <xf numFmtId="0" fontId="0" fillId="2" borderId="3" xfId="0" applyFill="1" applyBorder="1" applyAlignment="1">
      <alignment horizontal="left" vertical="center" wrapText="1"/>
    </xf>
    <xf numFmtId="0" fontId="0" fillId="2" borderId="10" xfId="0" applyFill="1" applyBorder="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2" borderId="11" xfId="0" applyFill="1" applyBorder="1" applyAlignment="1">
      <alignment vertical="top" wrapText="1"/>
    </xf>
    <xf numFmtId="0" fontId="0" fillId="2" borderId="12" xfId="0" applyFill="1" applyBorder="1" applyAlignment="1">
      <alignment vertical="top"/>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2" borderId="1" xfId="0" applyFill="1" applyBorder="1">
      <alignment vertical="center"/>
    </xf>
    <xf numFmtId="0" fontId="0" fillId="2" borderId="12" xfId="0" applyFill="1" applyBorder="1" applyAlignment="1">
      <alignment horizontal="left" vertical="center"/>
    </xf>
    <xf numFmtId="0" fontId="0" fillId="0" borderId="14" xfId="0" applyBorder="1" applyAlignment="1" applyProtection="1">
      <alignment vertical="center" wrapText="1" shrinkToFit="1"/>
      <protection locked="0"/>
    </xf>
    <xf numFmtId="0" fontId="0" fillId="0" borderId="15" xfId="0" applyBorder="1" applyAlignment="1" applyProtection="1">
      <alignment vertical="center" shrinkToFit="1"/>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176" fontId="0" fillId="2" borderId="1" xfId="1" applyNumberFormat="1" applyFont="1" applyFill="1" applyBorder="1" applyAlignment="1">
      <alignment horizontal="right" vertical="center"/>
    </xf>
    <xf numFmtId="178" fontId="0" fillId="2" borderId="1" xfId="0" applyNumberFormat="1" applyFill="1" applyBorder="1" applyAlignment="1">
      <alignment horizontal="right" vertical="center"/>
    </xf>
    <xf numFmtId="0" fontId="14" fillId="6" borderId="14" xfId="0" applyFont="1" applyFill="1" applyBorder="1" applyAlignment="1">
      <alignment horizontal="center" vertical="center"/>
    </xf>
    <xf numFmtId="0" fontId="0" fillId="6" borderId="15" xfId="0" applyFill="1" applyBorder="1" applyAlignment="1">
      <alignment horizontal="center" vertical="center"/>
    </xf>
    <xf numFmtId="0" fontId="0" fillId="0" borderId="16" xfId="0" applyBorder="1" applyProtection="1">
      <alignment vertical="center"/>
      <protection locked="0"/>
    </xf>
    <xf numFmtId="0" fontId="0" fillId="0" borderId="17" xfId="0" applyBorder="1" applyProtection="1">
      <alignment vertical="center"/>
      <protection locked="0"/>
    </xf>
    <xf numFmtId="0" fontId="14" fillId="2" borderId="1" xfId="0" applyFont="1" applyFill="1" applyBorder="1" applyAlignment="1">
      <alignment horizontal="center" vertical="center"/>
    </xf>
    <xf numFmtId="0" fontId="0" fillId="0" borderId="20" xfId="0" applyBorder="1" applyAlignment="1" applyProtection="1">
      <alignment vertical="top" wrapText="1"/>
      <protection locked="0"/>
    </xf>
    <xf numFmtId="0" fontId="0" fillId="0" borderId="21" xfId="0" applyBorder="1" applyAlignment="1" applyProtection="1">
      <alignment vertical="top"/>
      <protection locked="0"/>
    </xf>
    <xf numFmtId="0" fontId="21" fillId="2" borderId="12" xfId="0" applyFont="1" applyFill="1" applyBorder="1" applyAlignment="1">
      <alignment vertical="center" wrapText="1"/>
    </xf>
    <xf numFmtId="0" fontId="0" fillId="2" borderId="12" xfId="0" applyFill="1" applyBorder="1" applyAlignment="1">
      <alignment vertical="center" wrapText="1"/>
    </xf>
    <xf numFmtId="0" fontId="17" fillId="2" borderId="11" xfId="0" applyFont="1" applyFill="1" applyBorder="1" applyAlignment="1">
      <alignment horizontal="left" vertical="center"/>
    </xf>
    <xf numFmtId="0" fontId="0" fillId="2" borderId="0" xfId="0" applyFill="1" applyAlignment="1">
      <alignment vertical="top" wrapText="1"/>
    </xf>
    <xf numFmtId="0" fontId="0" fillId="2" borderId="0" xfId="0" applyFill="1" applyAlignment="1">
      <alignment vertical="top"/>
    </xf>
    <xf numFmtId="0" fontId="17" fillId="2" borderId="6" xfId="0" applyFont="1" applyFill="1" applyBorder="1" applyAlignment="1">
      <alignment horizontal="left" vertical="center"/>
    </xf>
    <xf numFmtId="0" fontId="17" fillId="2" borderId="8" xfId="0" applyFont="1" applyFill="1" applyBorder="1" applyAlignment="1">
      <alignment horizontal="left" vertical="center"/>
    </xf>
    <xf numFmtId="0" fontId="17" fillId="2" borderId="9" xfId="0" applyFont="1" applyFill="1" applyBorder="1" applyAlignment="1">
      <alignment horizontal="left" vertical="center"/>
    </xf>
    <xf numFmtId="0" fontId="24" fillId="2" borderId="8" xfId="0" applyFont="1" applyFill="1" applyBorder="1" applyAlignment="1">
      <alignment vertical="top" wrapText="1"/>
    </xf>
    <xf numFmtId="0" fontId="0" fillId="2" borderId="8" xfId="0" applyFill="1" applyBorder="1" applyAlignment="1">
      <alignment vertical="top" wrapText="1"/>
    </xf>
    <xf numFmtId="0" fontId="21" fillId="7" borderId="0" xfId="0" applyFont="1" applyFill="1" applyAlignment="1">
      <alignment vertical="center" wrapText="1"/>
    </xf>
    <xf numFmtId="0" fontId="0" fillId="7" borderId="0" xfId="0" applyFill="1" applyAlignment="1">
      <alignment vertical="center" wrapText="1"/>
    </xf>
    <xf numFmtId="0" fontId="17" fillId="2" borderId="11" xfId="0" applyFont="1" applyFill="1" applyBorder="1">
      <alignment vertical="center"/>
    </xf>
    <xf numFmtId="178" fontId="0" fillId="0" borderId="14" xfId="0" applyNumberFormat="1" applyBorder="1" applyAlignment="1" applyProtection="1">
      <alignment horizontal="right" vertical="center"/>
      <protection locked="0"/>
    </xf>
    <xf numFmtId="178" fontId="0" fillId="0" borderId="15" xfId="0" applyNumberFormat="1" applyBorder="1" applyAlignment="1" applyProtection="1">
      <alignment horizontal="right" vertical="center"/>
      <protection locked="0"/>
    </xf>
    <xf numFmtId="0" fontId="0" fillId="0" borderId="15" xfId="0" applyBorder="1" applyAlignment="1" applyProtection="1">
      <alignment horizontal="left" vertical="center" wrapText="1"/>
      <protection locked="0"/>
    </xf>
    <xf numFmtId="176" fontId="0" fillId="0" borderId="14" xfId="1" applyNumberFormat="1" applyFont="1" applyFill="1" applyBorder="1" applyAlignment="1" applyProtection="1">
      <alignment horizontal="right" vertical="center"/>
      <protection locked="0"/>
    </xf>
    <xf numFmtId="176" fontId="0" fillId="0" borderId="15" xfId="1" applyNumberFormat="1" applyFont="1" applyFill="1" applyBorder="1" applyAlignment="1" applyProtection="1">
      <alignment horizontal="right" vertical="center"/>
      <protection locked="0"/>
    </xf>
    <xf numFmtId="0" fontId="17" fillId="2" borderId="22" xfId="0" applyFont="1" applyFill="1" applyBorder="1">
      <alignment vertical="center"/>
    </xf>
    <xf numFmtId="0" fontId="17" fillId="2" borderId="23" xfId="0" applyFont="1" applyFill="1" applyBorder="1">
      <alignment vertical="center"/>
    </xf>
    <xf numFmtId="0" fontId="17" fillId="2" borderId="24" xfId="0" applyFont="1" applyFill="1" applyBorder="1">
      <alignment vertical="center"/>
    </xf>
    <xf numFmtId="0" fontId="3" fillId="0" borderId="6" xfId="0" applyFont="1" applyBorder="1" applyAlignment="1">
      <alignment horizontal="distributed" vertical="center"/>
    </xf>
    <xf numFmtId="0" fontId="3" fillId="0" borderId="4"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distributed" vertical="center"/>
    </xf>
    <xf numFmtId="0" fontId="3" fillId="0" borderId="5" xfId="0" applyFont="1" applyBorder="1" applyAlignment="1">
      <alignment horizontal="distributed" vertical="center"/>
    </xf>
    <xf numFmtId="0" fontId="3" fillId="0" borderId="10" xfId="0" applyFont="1" applyBorder="1" applyAlignment="1">
      <alignment horizontal="distributed" vertical="center"/>
    </xf>
    <xf numFmtId="0" fontId="5" fillId="0" borderId="1" xfId="0" applyFont="1" applyBorder="1" applyAlignment="1">
      <alignment vertical="center" wrapText="1" shrinkToFit="1"/>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5" fillId="0" borderId="0" xfId="0" applyFont="1" applyAlignment="1">
      <alignment vertical="center" shrinkToFit="1"/>
    </xf>
    <xf numFmtId="0" fontId="5" fillId="0" borderId="3" xfId="0" applyFont="1" applyBorder="1" applyAlignment="1">
      <alignment vertical="center" shrinkToFit="1"/>
    </xf>
    <xf numFmtId="0" fontId="3" fillId="0" borderId="1" xfId="0" applyFont="1" applyBorder="1" applyAlignment="1">
      <alignment horizontal="distributed" vertical="center"/>
    </xf>
    <xf numFmtId="0" fontId="3" fillId="0" borderId="1" xfId="0" applyFont="1" applyBorder="1" applyAlignment="1">
      <alignment horizontal="right" vertical="center" indent="1" shrinkToFit="1"/>
    </xf>
    <xf numFmtId="176" fontId="3" fillId="0" borderId="1" xfId="0" applyNumberFormat="1" applyFont="1" applyBorder="1" applyAlignment="1">
      <alignment horizontal="right" vertical="center" indent="1" shrinkToFit="1"/>
    </xf>
    <xf numFmtId="177" fontId="3" fillId="0" borderId="1" xfId="0" applyNumberFormat="1" applyFont="1" applyBorder="1" applyAlignment="1">
      <alignment horizontal="right" vertical="center" indent="1" shrinkToFit="1"/>
    </xf>
    <xf numFmtId="0" fontId="3" fillId="0" borderId="1" xfId="0" applyFont="1" applyBorder="1" applyAlignment="1">
      <alignment horizontal="center" vertical="center"/>
    </xf>
    <xf numFmtId="0" fontId="15" fillId="0" borderId="1" xfId="0" applyFont="1" applyBorder="1" applyAlignment="1">
      <alignment horizontal="center" vertical="center" wrapText="1"/>
    </xf>
    <xf numFmtId="0" fontId="19" fillId="0" borderId="9" xfId="2" applyBorder="1" applyAlignment="1" applyProtection="1">
      <alignment vertical="center" shrinkToFit="1"/>
    </xf>
    <xf numFmtId="0" fontId="5" fillId="0" borderId="5" xfId="0" applyFont="1" applyBorder="1" applyAlignment="1">
      <alignment vertical="center" shrinkToFit="1"/>
    </xf>
    <xf numFmtId="0" fontId="5" fillId="0" borderId="10" xfId="0" applyFont="1" applyBorder="1" applyAlignment="1">
      <alignment vertical="center" shrinkToFit="1"/>
    </xf>
    <xf numFmtId="0" fontId="3" fillId="0" borderId="6" xfId="0" applyFont="1" applyBorder="1">
      <alignment vertical="center"/>
    </xf>
    <xf numFmtId="0" fontId="3" fillId="0" borderId="4" xfId="0" applyFont="1" applyBorder="1">
      <alignment vertical="center"/>
    </xf>
    <xf numFmtId="0" fontId="3" fillId="0" borderId="7" xfId="0" applyFont="1" applyBorder="1">
      <alignment vertical="center"/>
    </xf>
    <xf numFmtId="0" fontId="15" fillId="0" borderId="1" xfId="0" applyFont="1" applyBorder="1" applyAlignment="1">
      <alignment horizontal="left" vertical="center" wrapText="1"/>
    </xf>
    <xf numFmtId="0" fontId="9" fillId="0" borderId="2" xfId="0" applyFont="1" applyBorder="1" applyAlignment="1" applyProtection="1">
      <alignment horizontal="center" vertical="center"/>
      <protection locked="0"/>
    </xf>
    <xf numFmtId="0" fontId="9" fillId="5" borderId="2"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15" fillId="0" borderId="1" xfId="0" applyFont="1" applyBorder="1" applyAlignment="1">
      <alignment horizontal="center" vertical="center" textRotation="255"/>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horizontal="center" vertical="center" textRotation="255"/>
    </xf>
    <xf numFmtId="0" fontId="5" fillId="0" borderId="1" xfId="0" applyFont="1" applyBorder="1" applyAlignment="1">
      <alignment horizontal="center" vertical="center" shrinkToFit="1"/>
    </xf>
    <xf numFmtId="0" fontId="15" fillId="0" borderId="1" xfId="0" applyFont="1" applyBorder="1" applyAlignment="1">
      <alignment horizontal="center" vertical="center"/>
    </xf>
    <xf numFmtId="0" fontId="10" fillId="3" borderId="11" xfId="0" applyFont="1" applyFill="1" applyBorder="1">
      <alignment vertical="center"/>
    </xf>
    <xf numFmtId="0" fontId="10" fillId="3" borderId="13" xfId="0" applyFont="1" applyFill="1" applyBorder="1">
      <alignment vertical="center"/>
    </xf>
    <xf numFmtId="0" fontId="10" fillId="3" borderId="12" xfId="0" applyFont="1" applyFill="1" applyBorder="1">
      <alignment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3"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10" xfId="0" applyFont="1" applyBorder="1" applyAlignment="1">
      <alignment horizontal="left" vertical="top" wrapText="1"/>
    </xf>
    <xf numFmtId="0" fontId="8" fillId="8" borderId="8" xfId="0" applyFont="1" applyFill="1" applyBorder="1" applyAlignment="1">
      <alignment horizontal="left" vertical="center"/>
    </xf>
    <xf numFmtId="0" fontId="8" fillId="8" borderId="0" xfId="0" applyFont="1" applyFill="1" applyAlignment="1">
      <alignment horizontal="left" vertical="center"/>
    </xf>
    <xf numFmtId="0" fontId="8" fillId="8" borderId="3" xfId="0" applyFont="1" applyFill="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0" fillId="3" borderId="11"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12" xfId="0" applyFont="1" applyFill="1" applyBorder="1" applyAlignment="1">
      <alignment horizontal="left" vertical="center"/>
    </xf>
    <xf numFmtId="0" fontId="26" fillId="0" borderId="8" xfId="0" applyFont="1" applyBorder="1" applyAlignment="1">
      <alignment vertical="top" wrapText="1"/>
    </xf>
    <xf numFmtId="0" fontId="26" fillId="0" borderId="0" xfId="0" applyFont="1" applyAlignment="1">
      <alignment vertical="top"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0" fontId="15" fillId="0" borderId="12" xfId="0" applyFont="1" applyBorder="1" applyAlignment="1">
      <alignment horizontal="left"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5" fillId="0" borderId="8" xfId="0" applyFont="1" applyBorder="1" applyAlignment="1">
      <alignment vertical="top" wrapText="1"/>
    </xf>
    <xf numFmtId="0" fontId="5" fillId="0" borderId="0" xfId="0" applyFont="1" applyAlignment="1">
      <alignment vertical="top" wrapText="1"/>
    </xf>
    <xf numFmtId="0" fontId="5" fillId="0" borderId="3" xfId="0" applyFont="1" applyBorder="1" applyAlignment="1">
      <alignment vertical="top" wrapText="1"/>
    </xf>
    <xf numFmtId="0" fontId="19" fillId="0" borderId="9" xfId="2" applyBorder="1" applyAlignment="1" applyProtection="1">
      <alignment horizontal="left" vertical="center" shrinkToFit="1"/>
    </xf>
    <xf numFmtId="0" fontId="5" fillId="0" borderId="5" xfId="0" applyFont="1" applyBorder="1" applyAlignment="1">
      <alignment horizontal="left" vertical="center" shrinkToFit="1"/>
    </xf>
    <xf numFmtId="0" fontId="5" fillId="0" borderId="10" xfId="0" applyFont="1" applyBorder="1" applyAlignment="1">
      <alignment horizontal="left" vertical="center" shrinkToFit="1"/>
    </xf>
    <xf numFmtId="0" fontId="9" fillId="0" borderId="18" xfId="0" applyFont="1" applyBorder="1" applyAlignment="1">
      <alignment vertical="center" textRotation="255" shrinkToFit="1"/>
    </xf>
    <xf numFmtId="0" fontId="9" fillId="0" borderId="35" xfId="0" applyFont="1" applyBorder="1" applyAlignment="1">
      <alignment vertical="center" textRotation="255" shrinkToFit="1"/>
    </xf>
    <xf numFmtId="0" fontId="9" fillId="0" borderId="37" xfId="0" applyFont="1" applyBorder="1" applyAlignment="1">
      <alignment vertical="center" textRotation="255" shrinkToFit="1"/>
    </xf>
    <xf numFmtId="0" fontId="6" fillId="0" borderId="6"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39"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32"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34" xfId="0" applyFont="1" applyBorder="1" applyAlignment="1">
      <alignment horizontal="left"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8" xfId="0" applyFont="1" applyBorder="1" applyAlignment="1">
      <alignment horizontal="distributed" vertical="center"/>
    </xf>
    <xf numFmtId="0" fontId="3" fillId="0" borderId="0" xfId="0" applyFont="1" applyAlignment="1">
      <alignment horizontal="distributed" vertical="center"/>
    </xf>
    <xf numFmtId="0" fontId="3" fillId="0" borderId="3" xfId="0" applyFont="1" applyBorder="1" applyAlignment="1">
      <alignment horizontal="distributed" vertical="center"/>
    </xf>
    <xf numFmtId="20" fontId="3" fillId="0" borderId="6" xfId="0" applyNumberFormat="1" applyFont="1" applyBorder="1" applyAlignment="1">
      <alignment horizontal="center" vertical="center" shrinkToFit="1"/>
    </xf>
    <xf numFmtId="20" fontId="3" fillId="0" borderId="4" xfId="0" applyNumberFormat="1" applyFont="1" applyBorder="1" applyAlignment="1">
      <alignment horizontal="center" vertical="center" shrinkToFit="1"/>
    </xf>
    <xf numFmtId="0" fontId="3" fillId="0" borderId="4" xfId="0" applyFont="1" applyBorder="1" applyAlignment="1">
      <alignment horizontal="center" vertical="center" shrinkToFit="1"/>
    </xf>
    <xf numFmtId="181" fontId="3" fillId="0" borderId="5" xfId="0" applyNumberFormat="1" applyFont="1" applyBorder="1" applyAlignment="1">
      <alignment horizontal="right" vertical="center" shrinkToFit="1"/>
    </xf>
    <xf numFmtId="20" fontId="3" fillId="0" borderId="9" xfId="0" applyNumberFormat="1" applyFont="1" applyBorder="1" applyAlignment="1">
      <alignment horizontal="right" vertical="center" shrinkToFit="1"/>
    </xf>
    <xf numFmtId="20" fontId="3" fillId="0" borderId="5" xfId="0" applyNumberFormat="1" applyFont="1" applyBorder="1" applyAlignment="1">
      <alignment horizontal="right" vertical="center" shrinkToFit="1"/>
    </xf>
    <xf numFmtId="0" fontId="5" fillId="0" borderId="1" xfId="0" applyFont="1" applyBorder="1" applyAlignment="1">
      <alignment horizontal="left" vertical="center" wrapText="1" shrinkToFit="1"/>
    </xf>
    <xf numFmtId="0" fontId="19" fillId="0" borderId="9" xfId="2" applyBorder="1" applyAlignment="1">
      <alignment horizontal="left" vertical="center"/>
    </xf>
    <xf numFmtId="0" fontId="5" fillId="0" borderId="5" xfId="0" applyFont="1" applyBorder="1" applyAlignment="1">
      <alignment horizontal="left" vertical="center"/>
    </xf>
    <xf numFmtId="0" fontId="3" fillId="0" borderId="11" xfId="0" applyFont="1" applyBorder="1" applyAlignment="1">
      <alignment horizontal="right" vertical="center" indent="1" shrinkToFit="1"/>
    </xf>
    <xf numFmtId="0" fontId="3" fillId="0" borderId="18" xfId="0" applyFont="1" applyBorder="1" applyAlignment="1">
      <alignment vertical="center" textRotation="255" shrinkToFit="1"/>
    </xf>
    <xf numFmtId="0" fontId="3" fillId="0" borderId="35" xfId="0" applyFont="1" applyBorder="1" applyAlignment="1">
      <alignment vertical="center" textRotation="255" shrinkToFit="1"/>
    </xf>
    <xf numFmtId="0" fontId="3" fillId="0" borderId="37" xfId="0" applyFont="1" applyBorder="1" applyAlignment="1">
      <alignment vertical="center" textRotation="255" shrinkToFit="1"/>
    </xf>
    <xf numFmtId="0" fontId="6" fillId="0" borderId="32"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6" xfId="0" applyFont="1" applyBorder="1" applyAlignment="1">
      <alignment vertical="center" shrinkToFit="1"/>
    </xf>
    <xf numFmtId="0" fontId="6" fillId="0" borderId="4" xfId="0" applyFont="1" applyBorder="1" applyAlignment="1">
      <alignment vertical="center" shrinkToFit="1"/>
    </xf>
    <xf numFmtId="0" fontId="6" fillId="0" borderId="36" xfId="0" applyFont="1" applyBorder="1" applyAlignment="1">
      <alignment vertical="center" shrinkToFit="1"/>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xf numFmtId="176" fontId="3" fillId="0" borderId="11" xfId="0" applyNumberFormat="1" applyFont="1" applyBorder="1" applyAlignment="1">
      <alignment horizontal="right" vertical="center" indent="1" shrinkToFit="1"/>
    </xf>
    <xf numFmtId="177" fontId="3" fillId="0" borderId="11" xfId="0" applyNumberFormat="1" applyFont="1" applyBorder="1" applyAlignment="1">
      <alignment horizontal="right" vertical="center" indent="1" shrinkToFit="1"/>
    </xf>
    <xf numFmtId="0" fontId="5" fillId="0" borderId="11" xfId="0" applyFont="1" applyBorder="1" applyAlignment="1">
      <alignment vertical="center" wrapText="1" shrinkToFit="1"/>
    </xf>
    <xf numFmtId="0" fontId="19" fillId="0" borderId="9" xfId="2" applyBorder="1" applyAlignment="1">
      <alignment vertical="center" shrinkToFit="1"/>
    </xf>
    <xf numFmtId="0" fontId="5" fillId="0" borderId="11" xfId="0" applyFont="1" applyBorder="1" applyAlignment="1">
      <alignment horizontal="left" vertical="center" wrapText="1" shrinkToFit="1"/>
    </xf>
    <xf numFmtId="0" fontId="3" fillId="0" borderId="8" xfId="0" applyFont="1" applyBorder="1">
      <alignment vertical="center"/>
    </xf>
    <xf numFmtId="0" fontId="3" fillId="0" borderId="0" xfId="0" applyFont="1">
      <alignment vertical="center"/>
    </xf>
    <xf numFmtId="0" fontId="3" fillId="0" borderId="3" xfId="0" applyFont="1" applyBorder="1">
      <alignment vertical="center"/>
    </xf>
    <xf numFmtId="0" fontId="3" fillId="0" borderId="12" xfId="0" applyFont="1" applyBorder="1" applyAlignment="1">
      <alignment horizontal="center" vertical="center"/>
    </xf>
    <xf numFmtId="0" fontId="5" fillId="0" borderId="6" xfId="0" applyFont="1" applyBorder="1" applyAlignment="1">
      <alignment vertical="top" wrapText="1"/>
    </xf>
    <xf numFmtId="0" fontId="5" fillId="0" borderId="4" xfId="0" applyFont="1" applyBorder="1" applyAlignment="1">
      <alignment vertical="top" wrapText="1"/>
    </xf>
    <xf numFmtId="0" fontId="5" fillId="0" borderId="7" xfId="0" applyFont="1" applyBorder="1" applyAlignment="1">
      <alignment vertical="top" wrapText="1"/>
    </xf>
    <xf numFmtId="0" fontId="5" fillId="0" borderId="9" xfId="0" applyFont="1" applyBorder="1" applyAlignment="1">
      <alignment vertical="top" wrapText="1"/>
    </xf>
    <xf numFmtId="0" fontId="5" fillId="0" borderId="5" xfId="0" applyFont="1" applyBorder="1" applyAlignment="1">
      <alignment vertical="top" wrapText="1"/>
    </xf>
    <xf numFmtId="0" fontId="5" fillId="0" borderId="10" xfId="0" applyFont="1" applyBorder="1" applyAlignment="1">
      <alignment vertical="top" wrapText="1"/>
    </xf>
    <xf numFmtId="0" fontId="9" fillId="0" borderId="2" xfId="0" applyFont="1" applyBorder="1" applyAlignment="1">
      <alignment horizontal="center" vertical="center"/>
    </xf>
    <xf numFmtId="0" fontId="3" fillId="4" borderId="0" xfId="0" applyFont="1" applyFill="1" applyAlignment="1">
      <alignment horizontal="center" vertical="center"/>
    </xf>
    <xf numFmtId="0" fontId="23" fillId="4" borderId="0" xfId="0" applyFont="1" applyFill="1" applyAlignment="1">
      <alignment horizontal="center"/>
    </xf>
    <xf numFmtId="0" fontId="16" fillId="4" borderId="0" xfId="0" applyFont="1" applyFill="1" applyAlignment="1">
      <alignment horizontal="center" vertical="center" shrinkToFit="1"/>
    </xf>
  </cellXfs>
  <cellStyles count="3">
    <cellStyle name="ハイパーリンク" xfId="2" builtinId="8"/>
    <cellStyle name="桁区切り" xfId="1" builtinId="6"/>
    <cellStyle name="標準" xfId="0" builtinId="0"/>
  </cellStyles>
  <dxfs count="13">
    <dxf>
      <font>
        <strike/>
      </font>
    </dxf>
    <dxf>
      <font>
        <color theme="0"/>
      </font>
    </dxf>
    <dxf>
      <font>
        <color theme="0"/>
      </font>
    </dxf>
    <dxf>
      <font>
        <strike/>
      </font>
    </dxf>
    <dxf>
      <font>
        <strike/>
      </font>
    </dxf>
    <dxf>
      <font>
        <color theme="0"/>
      </font>
    </dxf>
    <dxf>
      <font>
        <color theme="0"/>
      </font>
    </dxf>
    <dxf>
      <font>
        <color theme="0"/>
      </font>
    </dxf>
    <dxf>
      <font>
        <color theme="0"/>
      </font>
    </dxf>
    <dxf>
      <font>
        <color theme="0"/>
      </font>
    </dxf>
    <dxf>
      <font>
        <color theme="1"/>
      </font>
    </dxf>
    <dxf>
      <font>
        <color theme="0" tint="-4.9989318521683403E-2"/>
      </font>
    </dxf>
    <dxf>
      <fill>
        <patternFill>
          <bgColor rgb="FFFCD0F9"/>
        </patternFill>
      </fill>
    </dxf>
  </dxfs>
  <tableStyles count="0" defaultTableStyle="TableStyleMedium2" defaultPivotStyle="PivotStyleLight16"/>
  <colors>
    <mruColors>
      <color rgb="FFFFEBFD"/>
      <color rgb="FFFCD0F9"/>
      <color rgb="FFF8D4F4"/>
      <color rgb="FFF2F8EE"/>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9.jpeg"/><Relationship Id="rId6" Type="http://schemas.openxmlformats.org/officeDocument/2006/relationships/image" Target="../media/image14.png"/><Relationship Id="rId5" Type="http://schemas.openxmlformats.org/officeDocument/2006/relationships/image" Target="../media/image13.jpeg"/><Relationship Id="rId4"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6.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0</xdr:row>
          <xdr:rowOff>38100</xdr:rowOff>
        </xdr:from>
        <xdr:to>
          <xdr:col>18</xdr:col>
          <xdr:colOff>198120</xdr:colOff>
          <xdr:row>1</xdr:row>
          <xdr:rowOff>213360</xdr:rowOff>
        </xdr:to>
        <xdr:pic>
          <xdr:nvPicPr>
            <xdr:cNvPr id="12" name="図 11">
              <a:extLst>
                <a:ext uri="{FF2B5EF4-FFF2-40B4-BE49-F238E27FC236}">
                  <a16:creationId xmlns:a16="http://schemas.microsoft.com/office/drawing/2014/main" id="{2E251698-947F-42BE-9FC9-2CBC6282C783}"/>
                </a:ext>
              </a:extLst>
            </xdr:cNvPr>
            <xdr:cNvPicPr>
              <a:picLocks noChangeAspect="1" noChangeArrowheads="1"/>
              <a:extLst>
                <a:ext uri="{84589F7E-364E-4C9E-8A38-B11213B215E9}">
                  <a14:cameraTool cellRange="両立有無" spid="_x0000_s7194"/>
                </a:ext>
              </a:extLst>
            </xdr:cNvPicPr>
          </xdr:nvPicPr>
          <xdr:blipFill>
            <a:blip xmlns:r="http://schemas.openxmlformats.org/officeDocument/2006/relationships" r:embed="rId1"/>
            <a:srcRect/>
            <a:stretch>
              <a:fillRect/>
            </a:stretch>
          </xdr:blipFill>
          <xdr:spPr bwMode="auto">
            <a:xfrm>
              <a:off x="3482340" y="3810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0</xdr:row>
          <xdr:rowOff>38100</xdr:rowOff>
        </xdr:from>
        <xdr:to>
          <xdr:col>21</xdr:col>
          <xdr:colOff>15240</xdr:colOff>
          <xdr:row>1</xdr:row>
          <xdr:rowOff>213360</xdr:rowOff>
        </xdr:to>
        <xdr:pic>
          <xdr:nvPicPr>
            <xdr:cNvPr id="16" name="図 15">
              <a:extLst>
                <a:ext uri="{FF2B5EF4-FFF2-40B4-BE49-F238E27FC236}">
                  <a16:creationId xmlns:a16="http://schemas.microsoft.com/office/drawing/2014/main" id="{F577C68D-E42B-44CC-AA43-6A4DBA756802}"/>
                </a:ext>
              </a:extLst>
            </xdr:cNvPr>
            <xdr:cNvPicPr>
              <a:picLocks noChangeAspect="1" noChangeArrowheads="1"/>
              <a:extLst>
                <a:ext uri="{84589F7E-364E-4C9E-8A38-B11213B215E9}">
                  <a14:cameraTool cellRange="大賞有無" spid="_x0000_s7195"/>
                </a:ext>
              </a:extLst>
            </xdr:cNvPicPr>
          </xdr:nvPicPr>
          <xdr:blipFill>
            <a:blip xmlns:r="http://schemas.openxmlformats.org/officeDocument/2006/relationships" r:embed="rId1"/>
            <a:srcRect/>
            <a:stretch>
              <a:fillRect/>
            </a:stretch>
          </xdr:blipFill>
          <xdr:spPr bwMode="auto">
            <a:xfrm>
              <a:off x="3893820" y="38100"/>
              <a:ext cx="416694"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0</xdr:row>
          <xdr:rowOff>38100</xdr:rowOff>
        </xdr:from>
        <xdr:to>
          <xdr:col>23</xdr:col>
          <xdr:colOff>30480</xdr:colOff>
          <xdr:row>1</xdr:row>
          <xdr:rowOff>213360</xdr:rowOff>
        </xdr:to>
        <xdr:pic>
          <xdr:nvPicPr>
            <xdr:cNvPr id="17" name="図 16">
              <a:extLst>
                <a:ext uri="{FF2B5EF4-FFF2-40B4-BE49-F238E27FC236}">
                  <a16:creationId xmlns:a16="http://schemas.microsoft.com/office/drawing/2014/main" id="{68407293-A8AC-455A-AF88-D449EF75D10A}"/>
                </a:ext>
              </a:extLst>
            </xdr:cNvPr>
            <xdr:cNvPicPr>
              <a:picLocks noChangeAspect="1" noChangeArrowheads="1"/>
              <a:extLst>
                <a:ext uri="{84589F7E-364E-4C9E-8A38-B11213B215E9}">
                  <a14:cameraTool cellRange="成長有無" spid="_x0000_s7196"/>
                </a:ext>
              </a:extLst>
            </xdr:cNvPicPr>
          </xdr:nvPicPr>
          <xdr:blipFill>
            <a:blip xmlns:r="http://schemas.openxmlformats.org/officeDocument/2006/relationships" r:embed="rId1"/>
            <a:srcRect/>
            <a:stretch>
              <a:fillRect/>
            </a:stretch>
          </xdr:blipFill>
          <xdr:spPr bwMode="auto">
            <a:xfrm>
              <a:off x="4343400" y="3810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0</xdr:row>
          <xdr:rowOff>38100</xdr:rowOff>
        </xdr:from>
        <xdr:to>
          <xdr:col>25</xdr:col>
          <xdr:colOff>22860</xdr:colOff>
          <xdr:row>1</xdr:row>
          <xdr:rowOff>213360</xdr:rowOff>
        </xdr:to>
        <xdr:pic>
          <xdr:nvPicPr>
            <xdr:cNvPr id="18" name="図 17">
              <a:extLst>
                <a:ext uri="{FF2B5EF4-FFF2-40B4-BE49-F238E27FC236}">
                  <a16:creationId xmlns:a16="http://schemas.microsoft.com/office/drawing/2014/main" id="{4A6F39EB-7FA7-49D6-B229-40363CFD4094}"/>
                </a:ext>
              </a:extLst>
            </xdr:cNvPr>
            <xdr:cNvPicPr>
              <a:picLocks noChangeAspect="1" noChangeArrowheads="1"/>
              <a:extLst>
                <a:ext uri="{84589F7E-364E-4C9E-8A38-B11213B215E9}">
                  <a14:cameraTool cellRange="くるみん有無" spid="_x0000_s7197"/>
                </a:ext>
              </a:extLst>
            </xdr:cNvPicPr>
          </xdr:nvPicPr>
          <xdr:blipFill>
            <a:blip xmlns:r="http://schemas.openxmlformats.org/officeDocument/2006/relationships" r:embed="rId1"/>
            <a:srcRect/>
            <a:stretch>
              <a:fillRect/>
            </a:stretch>
          </xdr:blipFill>
          <xdr:spPr bwMode="auto">
            <a:xfrm>
              <a:off x="4747260" y="3810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45720</xdr:rowOff>
        </xdr:from>
        <xdr:to>
          <xdr:col>29</xdr:col>
          <xdr:colOff>7620</xdr:colOff>
          <xdr:row>1</xdr:row>
          <xdr:rowOff>220980</xdr:rowOff>
        </xdr:to>
        <xdr:pic>
          <xdr:nvPicPr>
            <xdr:cNvPr id="19" name="図 18">
              <a:extLst>
                <a:ext uri="{FF2B5EF4-FFF2-40B4-BE49-F238E27FC236}">
                  <a16:creationId xmlns:a16="http://schemas.microsoft.com/office/drawing/2014/main" id="{E6E86D95-8AD0-46B6-A83D-38FE6694E259}"/>
                </a:ext>
              </a:extLst>
            </xdr:cNvPr>
            <xdr:cNvPicPr>
              <a:picLocks noChangeAspect="1" noChangeArrowheads="1"/>
              <a:extLst>
                <a:ext uri="{84589F7E-364E-4C9E-8A38-B11213B215E9}">
                  <a14:cameraTool cellRange="ユースエール有無" spid="_x0000_s7198"/>
                </a:ext>
              </a:extLst>
            </xdr:cNvPicPr>
          </xdr:nvPicPr>
          <xdr:blipFill>
            <a:blip xmlns:r="http://schemas.openxmlformats.org/officeDocument/2006/relationships" r:embed="rId1"/>
            <a:srcRect/>
            <a:stretch>
              <a:fillRect/>
            </a:stretch>
          </xdr:blipFill>
          <xdr:spPr bwMode="auto">
            <a:xfrm>
              <a:off x="5554980" y="4572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29</xdr:col>
      <xdr:colOff>68580</xdr:colOff>
      <xdr:row>0</xdr:row>
      <xdr:rowOff>15240</xdr:rowOff>
    </xdr:from>
    <xdr:to>
      <xdr:col>36</xdr:col>
      <xdr:colOff>312420</xdr:colOff>
      <xdr:row>10</xdr:row>
      <xdr:rowOff>121920</xdr:rowOff>
    </xdr:to>
    <xdr:sp macro="" textlink="">
      <xdr:nvSpPr>
        <xdr:cNvPr id="2" name="正方形/長方形 1">
          <a:extLst>
            <a:ext uri="{FF2B5EF4-FFF2-40B4-BE49-F238E27FC236}">
              <a16:creationId xmlns:a16="http://schemas.microsoft.com/office/drawing/2014/main" id="{3BACE1C3-57D4-4B8D-BA71-366EDBD50E78}"/>
            </a:ext>
          </a:extLst>
        </xdr:cNvPr>
        <xdr:cNvSpPr/>
      </xdr:nvSpPr>
      <xdr:spPr>
        <a:xfrm>
          <a:off x="6035040" y="15240"/>
          <a:ext cx="4884420" cy="189738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50"/>
            <a:t>入力シートから入力してください。</a:t>
          </a:r>
          <a:endParaRPr kumimoji="1" lang="en-US" altLang="ja-JP" sz="1050"/>
        </a:p>
        <a:p>
          <a:pPr algn="l"/>
          <a:r>
            <a:rPr kumimoji="1" lang="ja-JP" altLang="en-US" sz="1050"/>
            <a:t>写真添付欄及び会社</a:t>
          </a:r>
          <a:r>
            <a:rPr kumimoji="1" lang="en-US" altLang="ja-JP" sz="1050"/>
            <a:t>PR</a:t>
          </a:r>
          <a:r>
            <a:rPr kumimoji="1" lang="ja-JP" altLang="en-US" sz="1050"/>
            <a:t>欄以外は</a:t>
          </a:r>
          <a:r>
            <a:rPr kumimoji="1" lang="ja-JP" altLang="en-US" sz="1050" u="sng"/>
            <a:t>原則触らない</a:t>
          </a:r>
          <a:r>
            <a:rPr kumimoji="1" lang="ja-JP" altLang="en-US" sz="1050"/>
            <a:t>ようお願いいたします。</a:t>
          </a:r>
          <a:endParaRPr kumimoji="1" lang="en-US" altLang="ja-JP" sz="1050"/>
        </a:p>
        <a:p>
          <a:pPr algn="l"/>
          <a:endParaRPr kumimoji="1" lang="en-US" altLang="ja-JP" sz="1050"/>
        </a:p>
        <a:p>
          <a:pPr algn="l"/>
          <a:r>
            <a:rPr kumimoji="1" lang="ja-JP" altLang="en-US" sz="1050"/>
            <a:t>印刷用シートはそのまま説明会参加者へ配布・ホームページに掲載されますので、誤字脱字に注意してください、</a:t>
          </a:r>
        </a:p>
        <a:p>
          <a:pPr algn="l"/>
          <a:r>
            <a:rPr kumimoji="1" lang="ja-JP" altLang="en-US" sz="1050"/>
            <a:t>文字が見切れる可能性があるため、</a:t>
          </a:r>
          <a:r>
            <a:rPr kumimoji="1" lang="ja-JP" altLang="en-US" sz="1050" u="sng"/>
            <a:t>印刷用シートをプリントアウトしてチェックをお願いします。</a:t>
          </a:r>
          <a:endParaRPr kumimoji="1" lang="en-US" altLang="ja-JP" sz="1050" u="sng"/>
        </a:p>
        <a:p>
          <a:pPr algn="l"/>
          <a:r>
            <a:rPr kumimoji="1" lang="ja-JP" altLang="en-US" sz="1050" u="none"/>
            <a:t>こちらで表示されている状態と印刷のレイアウトは異なる場合があります。</a:t>
          </a:r>
          <a:endParaRPr kumimoji="1" lang="en-US" altLang="ja-JP" sz="1050" u="none"/>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0</xdr:row>
          <xdr:rowOff>22860</xdr:rowOff>
        </xdr:from>
        <xdr:to>
          <xdr:col>17</xdr:col>
          <xdr:colOff>7620</xdr:colOff>
          <xdr:row>1</xdr:row>
          <xdr:rowOff>198120</xdr:rowOff>
        </xdr:to>
        <xdr:pic>
          <xdr:nvPicPr>
            <xdr:cNvPr id="9" name="図 8">
              <a:extLst>
                <a:ext uri="{FF2B5EF4-FFF2-40B4-BE49-F238E27FC236}">
                  <a16:creationId xmlns:a16="http://schemas.microsoft.com/office/drawing/2014/main" id="{EE1F01A6-C161-4028-AF6D-3F6B133F9644}"/>
                </a:ext>
              </a:extLst>
            </xdr:cNvPr>
            <xdr:cNvPicPr>
              <a:picLocks noChangeAspect="1" noChangeArrowheads="1"/>
              <a:extLst>
                <a:ext uri="{84589F7E-364E-4C9E-8A38-B11213B215E9}">
                  <a14:cameraTool cellRange="極有無" spid="_x0000_s7199"/>
                </a:ext>
              </a:extLst>
            </xdr:cNvPicPr>
          </xdr:nvPicPr>
          <xdr:blipFill>
            <a:blip xmlns:r="http://schemas.openxmlformats.org/officeDocument/2006/relationships" r:embed="rId1"/>
            <a:srcRect/>
            <a:stretch>
              <a:fillRect/>
            </a:stretch>
          </xdr:blipFill>
          <xdr:spPr bwMode="auto">
            <a:xfrm>
              <a:off x="3086100" y="2286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0</xdr:row>
          <xdr:rowOff>38100</xdr:rowOff>
        </xdr:from>
        <xdr:to>
          <xdr:col>27</xdr:col>
          <xdr:colOff>38100</xdr:colOff>
          <xdr:row>1</xdr:row>
          <xdr:rowOff>213360</xdr:rowOff>
        </xdr:to>
        <xdr:pic>
          <xdr:nvPicPr>
            <xdr:cNvPr id="13" name="図 12">
              <a:extLst>
                <a:ext uri="{FF2B5EF4-FFF2-40B4-BE49-F238E27FC236}">
                  <a16:creationId xmlns:a16="http://schemas.microsoft.com/office/drawing/2014/main" id="{08BEE53B-71B8-46BE-8682-D0ECC69AFB18}"/>
                </a:ext>
              </a:extLst>
            </xdr:cNvPr>
            <xdr:cNvPicPr>
              <a:picLocks noChangeAspect="1" noChangeArrowheads="1"/>
              <a:extLst>
                <a:ext uri="{84589F7E-364E-4C9E-8A38-B11213B215E9}">
                  <a14:cameraTool cellRange="えるぼし有無" spid="_x0000_s7200"/>
                </a:ext>
              </a:extLst>
            </xdr:cNvPicPr>
          </xdr:nvPicPr>
          <xdr:blipFill>
            <a:blip xmlns:r="http://schemas.openxmlformats.org/officeDocument/2006/relationships" r:embed="rId1"/>
            <a:srcRect/>
            <a:stretch>
              <a:fillRect/>
            </a:stretch>
          </xdr:blipFill>
          <xdr:spPr bwMode="auto">
            <a:xfrm>
              <a:off x="5173980" y="3810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0</xdr:row>
          <xdr:rowOff>22860</xdr:rowOff>
        </xdr:from>
        <xdr:to>
          <xdr:col>16</xdr:col>
          <xdr:colOff>189914</xdr:colOff>
          <xdr:row>1</xdr:row>
          <xdr:rowOff>175260</xdr:rowOff>
        </xdr:to>
        <xdr:pic>
          <xdr:nvPicPr>
            <xdr:cNvPr id="2" name="図 1">
              <a:extLst>
                <a:ext uri="{FF2B5EF4-FFF2-40B4-BE49-F238E27FC236}">
                  <a16:creationId xmlns:a16="http://schemas.microsoft.com/office/drawing/2014/main" id="{B473E3E5-B124-4D68-9671-064DE863FFC9}"/>
                </a:ext>
              </a:extLst>
            </xdr:cNvPr>
            <xdr:cNvPicPr>
              <a:picLocks noChangeAspect="1" noChangeArrowheads="1"/>
              <a:extLst>
                <a:ext uri="{84589F7E-364E-4C9E-8A38-B11213B215E9}">
                  <a14:cameraTool cellRange="極例" spid="_x0000_s5004"/>
                </a:ext>
              </a:extLst>
            </xdr:cNvPicPr>
          </xdr:nvPicPr>
          <xdr:blipFill>
            <a:blip xmlns:r="http://schemas.openxmlformats.org/officeDocument/2006/relationships" r:embed="rId1"/>
            <a:srcRect/>
            <a:stretch>
              <a:fillRect/>
            </a:stretch>
          </xdr:blipFill>
          <xdr:spPr bwMode="auto">
            <a:xfrm>
              <a:off x="3200400" y="22860"/>
              <a:ext cx="403274"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0</xdr:row>
          <xdr:rowOff>38100</xdr:rowOff>
        </xdr:from>
        <xdr:to>
          <xdr:col>18</xdr:col>
          <xdr:colOff>190500</xdr:colOff>
          <xdr:row>1</xdr:row>
          <xdr:rowOff>191064</xdr:rowOff>
        </xdr:to>
        <xdr:pic>
          <xdr:nvPicPr>
            <xdr:cNvPr id="3" name="図 2">
              <a:extLst>
                <a:ext uri="{FF2B5EF4-FFF2-40B4-BE49-F238E27FC236}">
                  <a16:creationId xmlns:a16="http://schemas.microsoft.com/office/drawing/2014/main" id="{C807A0F9-B06A-4C8B-8C8D-D67666D6E169}"/>
                </a:ext>
              </a:extLst>
            </xdr:cNvPr>
            <xdr:cNvPicPr>
              <a:picLocks noChangeAspect="1" noChangeArrowheads="1"/>
              <a:extLst>
                <a:ext uri="{84589F7E-364E-4C9E-8A38-B11213B215E9}">
                  <a14:cameraTool cellRange="両立例" spid="_x0000_s5005"/>
                </a:ext>
              </a:extLst>
            </xdr:cNvPicPr>
          </xdr:nvPicPr>
          <xdr:blipFill>
            <a:blip xmlns:r="http://schemas.openxmlformats.org/officeDocument/2006/relationships" r:embed="rId2"/>
            <a:srcRect/>
            <a:stretch>
              <a:fillRect/>
            </a:stretch>
          </xdr:blipFill>
          <xdr:spPr bwMode="auto">
            <a:xfrm>
              <a:off x="3627120" y="38100"/>
              <a:ext cx="403860" cy="38156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0</xdr:row>
          <xdr:rowOff>38100</xdr:rowOff>
        </xdr:from>
        <xdr:to>
          <xdr:col>21</xdr:col>
          <xdr:colOff>503</xdr:colOff>
          <xdr:row>1</xdr:row>
          <xdr:rowOff>190500</xdr:rowOff>
        </xdr:to>
        <xdr:pic>
          <xdr:nvPicPr>
            <xdr:cNvPr id="4" name="図 3">
              <a:extLst>
                <a:ext uri="{FF2B5EF4-FFF2-40B4-BE49-F238E27FC236}">
                  <a16:creationId xmlns:a16="http://schemas.microsoft.com/office/drawing/2014/main" id="{68B55658-CA32-47A1-9AC3-6B4A051F688A}"/>
                </a:ext>
              </a:extLst>
            </xdr:cNvPr>
            <xdr:cNvPicPr>
              <a:picLocks noChangeAspect="1" noChangeArrowheads="1"/>
              <a:extLst>
                <a:ext uri="{84589F7E-364E-4C9E-8A38-B11213B215E9}">
                  <a14:cameraTool cellRange="大賞例" spid="_x0000_s5006"/>
                </a:ext>
              </a:extLst>
            </xdr:cNvPicPr>
          </xdr:nvPicPr>
          <xdr:blipFill>
            <a:blip xmlns:r="http://schemas.openxmlformats.org/officeDocument/2006/relationships" r:embed="rId3"/>
            <a:srcRect/>
            <a:stretch>
              <a:fillRect/>
            </a:stretch>
          </xdr:blipFill>
          <xdr:spPr bwMode="auto">
            <a:xfrm>
              <a:off x="4076700" y="38100"/>
              <a:ext cx="403274"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30479</xdr:colOff>
          <xdr:row>0</xdr:row>
          <xdr:rowOff>38100</xdr:rowOff>
        </xdr:from>
        <xdr:to>
          <xdr:col>22</xdr:col>
          <xdr:colOff>196654</xdr:colOff>
          <xdr:row>1</xdr:row>
          <xdr:rowOff>167640</xdr:rowOff>
        </xdr:to>
        <xdr:pic>
          <xdr:nvPicPr>
            <xdr:cNvPr id="5" name="図 4">
              <a:extLst>
                <a:ext uri="{FF2B5EF4-FFF2-40B4-BE49-F238E27FC236}">
                  <a16:creationId xmlns:a16="http://schemas.microsoft.com/office/drawing/2014/main" id="{BA7DBAEC-D5FF-41A3-BFCE-F58D82ADDCAF}"/>
                </a:ext>
              </a:extLst>
            </xdr:cNvPr>
            <xdr:cNvPicPr>
              <a:picLocks noChangeAspect="1" noChangeArrowheads="1"/>
              <a:extLst>
                <a:ext uri="{84589F7E-364E-4C9E-8A38-B11213B215E9}">
                  <a14:cameraTool cellRange="成長例" spid="_x0000_s5007"/>
                </a:ext>
              </a:extLst>
            </xdr:cNvPicPr>
          </xdr:nvPicPr>
          <xdr:blipFill>
            <a:blip xmlns:r="http://schemas.openxmlformats.org/officeDocument/2006/relationships" r:embed="rId2"/>
            <a:srcRect/>
            <a:stretch>
              <a:fillRect/>
            </a:stretch>
          </xdr:blipFill>
          <xdr:spPr bwMode="auto">
            <a:xfrm>
              <a:off x="4511039" y="38100"/>
              <a:ext cx="379535" cy="35814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0</xdr:row>
          <xdr:rowOff>38100</xdr:rowOff>
        </xdr:from>
        <xdr:to>
          <xdr:col>28</xdr:col>
          <xdr:colOff>198120</xdr:colOff>
          <xdr:row>1</xdr:row>
          <xdr:rowOff>205740</xdr:rowOff>
        </xdr:to>
        <xdr:pic>
          <xdr:nvPicPr>
            <xdr:cNvPr id="7" name="図 6">
              <a:extLst>
                <a:ext uri="{FF2B5EF4-FFF2-40B4-BE49-F238E27FC236}">
                  <a16:creationId xmlns:a16="http://schemas.microsoft.com/office/drawing/2014/main" id="{69E75804-AB97-42AF-B680-A0276C9D3098}"/>
                </a:ext>
              </a:extLst>
            </xdr:cNvPr>
            <xdr:cNvPicPr>
              <a:picLocks noChangeAspect="1" noChangeArrowheads="1"/>
              <a:extLst>
                <a:ext uri="{84589F7E-364E-4C9E-8A38-B11213B215E9}">
                  <a14:cameraTool cellRange="ユースエール例" spid="_x0000_s5008"/>
                </a:ext>
              </a:extLst>
            </xdr:cNvPicPr>
          </xdr:nvPicPr>
          <xdr:blipFill>
            <a:blip xmlns:r="http://schemas.openxmlformats.org/officeDocument/2006/relationships" r:embed="rId2"/>
            <a:srcRect/>
            <a:stretch>
              <a:fillRect/>
            </a:stretch>
          </xdr:blipFill>
          <xdr:spPr bwMode="auto">
            <a:xfrm>
              <a:off x="5745480" y="38100"/>
              <a:ext cx="426720" cy="39624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17</xdr:col>
      <xdr:colOff>38100</xdr:colOff>
      <xdr:row>11</xdr:row>
      <xdr:rowOff>106680</xdr:rowOff>
    </xdr:from>
    <xdr:to>
      <xdr:col>25</xdr:col>
      <xdr:colOff>129540</xdr:colOff>
      <xdr:row>19</xdr:row>
      <xdr:rowOff>114300</xdr:rowOff>
    </xdr:to>
    <xdr:sp macro="" textlink="">
      <xdr:nvSpPr>
        <xdr:cNvPr id="9" name="正方形/長方形 8">
          <a:extLst>
            <a:ext uri="{FF2B5EF4-FFF2-40B4-BE49-F238E27FC236}">
              <a16:creationId xmlns:a16="http://schemas.microsoft.com/office/drawing/2014/main" id="{FEDB439F-9083-4CDA-87D0-C5914514263B}"/>
            </a:ext>
          </a:extLst>
        </xdr:cNvPr>
        <xdr:cNvSpPr/>
      </xdr:nvSpPr>
      <xdr:spPr>
        <a:xfrm>
          <a:off x="3665220" y="2148840"/>
          <a:ext cx="1798320" cy="137922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100"/>
            <a:t>写真</a:t>
          </a:r>
        </a:p>
      </xdr:txBody>
    </xdr:sp>
    <xdr:clientData/>
  </xdr:twoCellAnchor>
  <mc:AlternateContent xmlns:mc="http://schemas.openxmlformats.org/markup-compatibility/2006">
    <mc:Choice xmlns:a14="http://schemas.microsoft.com/office/drawing/2010/main" Requires="a14">
      <xdr:twoCellAnchor editAs="oneCell">
        <xdr:from>
          <xdr:col>23</xdr:col>
          <xdr:colOff>0</xdr:colOff>
          <xdr:row>0</xdr:row>
          <xdr:rowOff>53340</xdr:rowOff>
        </xdr:from>
        <xdr:to>
          <xdr:col>24</xdr:col>
          <xdr:colOff>189621</xdr:colOff>
          <xdr:row>1</xdr:row>
          <xdr:rowOff>198120</xdr:rowOff>
        </xdr:to>
        <xdr:pic>
          <xdr:nvPicPr>
            <xdr:cNvPr id="11" name="図 10">
              <a:extLst>
                <a:ext uri="{FF2B5EF4-FFF2-40B4-BE49-F238E27FC236}">
                  <a16:creationId xmlns:a16="http://schemas.microsoft.com/office/drawing/2014/main" id="{6633C6AE-8EB0-4B8D-8735-BE17C48D163E}"/>
                </a:ext>
              </a:extLst>
            </xdr:cNvPr>
            <xdr:cNvPicPr>
              <a:picLocks noChangeAspect="1" noChangeArrowheads="1"/>
              <a:extLst>
                <a:ext uri="{84589F7E-364E-4C9E-8A38-B11213B215E9}">
                  <a14:cameraTool cellRange="くるみん例" spid="_x0000_s5009"/>
                </a:ext>
              </a:extLst>
            </xdr:cNvPicPr>
          </xdr:nvPicPr>
          <xdr:blipFill>
            <a:blip xmlns:r="http://schemas.openxmlformats.org/officeDocument/2006/relationships" r:embed="rId2"/>
            <a:srcRect/>
            <a:stretch>
              <a:fillRect/>
            </a:stretch>
          </xdr:blipFill>
          <xdr:spPr bwMode="auto">
            <a:xfrm>
              <a:off x="4907280" y="53340"/>
              <a:ext cx="402981" cy="373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0</xdr:row>
          <xdr:rowOff>30480</xdr:rowOff>
        </xdr:from>
        <xdr:to>
          <xdr:col>26</xdr:col>
          <xdr:colOff>205740</xdr:colOff>
          <xdr:row>1</xdr:row>
          <xdr:rowOff>205740</xdr:rowOff>
        </xdr:to>
        <xdr:pic>
          <xdr:nvPicPr>
            <xdr:cNvPr id="12" name="図 11">
              <a:extLst>
                <a:ext uri="{FF2B5EF4-FFF2-40B4-BE49-F238E27FC236}">
                  <a16:creationId xmlns:a16="http://schemas.microsoft.com/office/drawing/2014/main" id="{A6345631-BDB1-4289-8482-10EA054B22C9}"/>
                </a:ext>
              </a:extLst>
            </xdr:cNvPr>
            <xdr:cNvPicPr>
              <a:picLocks noChangeAspect="1" noChangeArrowheads="1"/>
              <a:extLst>
                <a:ext uri="{84589F7E-364E-4C9E-8A38-B11213B215E9}">
                  <a14:cameraTool cellRange="えるぼし例" spid="_x0000_s5010"/>
                </a:ext>
              </a:extLst>
            </xdr:cNvPicPr>
          </xdr:nvPicPr>
          <xdr:blipFill>
            <a:blip xmlns:r="http://schemas.openxmlformats.org/officeDocument/2006/relationships" r:embed="rId4"/>
            <a:srcRect/>
            <a:stretch>
              <a:fillRect/>
            </a:stretch>
          </xdr:blipFill>
          <xdr:spPr bwMode="auto">
            <a:xfrm>
              <a:off x="5334000" y="3048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35560</xdr:colOff>
      <xdr:row>0</xdr:row>
      <xdr:rowOff>14676</xdr:rowOff>
    </xdr:from>
    <xdr:to>
      <xdr:col>8</xdr:col>
      <xdr:colOff>168165</xdr:colOff>
      <xdr:row>1</xdr:row>
      <xdr:rowOff>156275</xdr:rowOff>
    </xdr:to>
    <xdr:pic>
      <xdr:nvPicPr>
        <xdr:cNvPr id="14" name="図 13">
          <a:extLst>
            <a:ext uri="{FF2B5EF4-FFF2-40B4-BE49-F238E27FC236}">
              <a16:creationId xmlns:a16="http://schemas.microsoft.com/office/drawing/2014/main" id="{6F2F9CDF-6FC8-85B9-CA97-6D17B5255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0222" y="14676"/>
          <a:ext cx="337557" cy="338668"/>
        </a:xfrm>
        <a:prstGeom prst="rect">
          <a:avLst/>
        </a:prstGeom>
      </xdr:spPr>
    </xdr:pic>
    <xdr:clientData/>
  </xdr:twoCellAnchor>
  <xdr:oneCellAnchor>
    <xdr:from>
      <xdr:col>3</xdr:col>
      <xdr:colOff>38100</xdr:colOff>
      <xdr:row>0</xdr:row>
      <xdr:rowOff>76200</xdr:rowOff>
    </xdr:from>
    <xdr:ext cx="353572" cy="281940"/>
    <xdr:pic>
      <xdr:nvPicPr>
        <xdr:cNvPr id="2" name="図 1">
          <a:extLst>
            <a:ext uri="{FF2B5EF4-FFF2-40B4-BE49-F238E27FC236}">
              <a16:creationId xmlns:a16="http://schemas.microsoft.com/office/drawing/2014/main" id="{02275601-4A5C-40B5-B8B5-C587190370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5320" y="76200"/>
          <a:ext cx="353572" cy="281940"/>
        </a:xfrm>
        <a:prstGeom prst="rect">
          <a:avLst/>
        </a:prstGeom>
      </xdr:spPr>
    </xdr:pic>
    <xdr:clientData/>
  </xdr:oneCellAnchor>
  <xdr:oneCellAnchor>
    <xdr:from>
      <xdr:col>11</xdr:col>
      <xdr:colOff>12766</xdr:colOff>
      <xdr:row>6</xdr:row>
      <xdr:rowOff>219927</xdr:rowOff>
    </xdr:from>
    <xdr:ext cx="365760" cy="253409"/>
    <xdr:pic>
      <xdr:nvPicPr>
        <xdr:cNvPr id="3" name="図 2">
          <a:extLst>
            <a:ext uri="{FF2B5EF4-FFF2-40B4-BE49-F238E27FC236}">
              <a16:creationId xmlns:a16="http://schemas.microsoft.com/office/drawing/2014/main" id="{E6551E4A-ADF8-47F6-A957-25E62939C2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67235" y="1528465"/>
          <a:ext cx="365760" cy="253409"/>
        </a:xfrm>
        <a:prstGeom prst="rect">
          <a:avLst/>
        </a:prstGeom>
      </xdr:spPr>
    </xdr:pic>
    <xdr:clientData/>
  </xdr:oneCellAnchor>
  <xdr:oneCellAnchor>
    <xdr:from>
      <xdr:col>9</xdr:col>
      <xdr:colOff>53340</xdr:colOff>
      <xdr:row>0</xdr:row>
      <xdr:rowOff>38100</xdr:rowOff>
    </xdr:from>
    <xdr:ext cx="348919" cy="342900"/>
    <xdr:pic>
      <xdr:nvPicPr>
        <xdr:cNvPr id="4" name="図 3">
          <a:extLst>
            <a:ext uri="{FF2B5EF4-FFF2-40B4-BE49-F238E27FC236}">
              <a16:creationId xmlns:a16="http://schemas.microsoft.com/office/drawing/2014/main" id="{192F29C1-42E8-415E-B2EA-BD2B33F905E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852" t="13003" r="6692" b="6592"/>
        <a:stretch/>
      </xdr:blipFill>
      <xdr:spPr>
        <a:xfrm>
          <a:off x="1910715" y="38100"/>
          <a:ext cx="348919" cy="342900"/>
        </a:xfrm>
        <a:prstGeom prst="flowChartConnector">
          <a:avLst/>
        </a:prstGeom>
      </xdr:spPr>
    </xdr:pic>
    <xdr:clientData/>
  </xdr:oneCellAnchor>
  <xdr:oneCellAnchor>
    <xdr:from>
      <xdr:col>13</xdr:col>
      <xdr:colOff>53340</xdr:colOff>
      <xdr:row>0</xdr:row>
      <xdr:rowOff>60960</xdr:rowOff>
    </xdr:from>
    <xdr:ext cx="331524" cy="327660"/>
    <xdr:pic>
      <xdr:nvPicPr>
        <xdr:cNvPr id="5" name="図 4">
          <a:extLst>
            <a:ext uri="{FF2B5EF4-FFF2-40B4-BE49-F238E27FC236}">
              <a16:creationId xmlns:a16="http://schemas.microsoft.com/office/drawing/2014/main" id="{51CA0E5D-862E-413C-A177-4B79DB122B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312140" y="60960"/>
          <a:ext cx="331524" cy="327660"/>
        </a:xfrm>
        <a:prstGeom prst="rect">
          <a:avLst/>
        </a:prstGeom>
      </xdr:spPr>
    </xdr:pic>
    <xdr:clientData/>
  </xdr:oneCellAnchor>
  <xdr:oneCellAnchor>
    <xdr:from>
      <xdr:col>1</xdr:col>
      <xdr:colOff>60960</xdr:colOff>
      <xdr:row>0</xdr:row>
      <xdr:rowOff>30480</xdr:rowOff>
    </xdr:from>
    <xdr:ext cx="326212" cy="358140"/>
    <xdr:pic>
      <xdr:nvPicPr>
        <xdr:cNvPr id="7" name="図 6">
          <a:extLst>
            <a:ext uri="{FF2B5EF4-FFF2-40B4-BE49-F238E27FC236}">
              <a16:creationId xmlns:a16="http://schemas.microsoft.com/office/drawing/2014/main" id="{DAB6B274-8E51-41F5-8C59-B79477F2CD03}"/>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057" r="6826" b="15977"/>
        <a:stretch/>
      </xdr:blipFill>
      <xdr:spPr>
        <a:xfrm>
          <a:off x="266700" y="30480"/>
          <a:ext cx="326212" cy="358140"/>
        </a:xfrm>
        <a:prstGeom prst="rect">
          <a:avLst/>
        </a:prstGeom>
      </xdr:spPr>
    </xdr:pic>
    <xdr:clientData/>
  </xdr:oneCellAnchor>
  <xdr:twoCellAnchor editAs="oneCell">
    <xdr:from>
      <xdr:col>21</xdr:col>
      <xdr:colOff>312420</xdr:colOff>
      <xdr:row>2</xdr:row>
      <xdr:rowOff>0</xdr:rowOff>
    </xdr:from>
    <xdr:to>
      <xdr:col>21</xdr:col>
      <xdr:colOff>617220</xdr:colOff>
      <xdr:row>3</xdr:row>
      <xdr:rowOff>76200</xdr:rowOff>
    </xdr:to>
    <xdr:sp macro="" textlink="">
      <xdr:nvSpPr>
        <xdr:cNvPr id="5124" name="AutoShape 4">
          <a:extLst>
            <a:ext uri="{FF2B5EF4-FFF2-40B4-BE49-F238E27FC236}">
              <a16:creationId xmlns:a16="http://schemas.microsoft.com/office/drawing/2014/main" id="{79E63F6F-8797-4B82-AD40-F89B83875A1F}"/>
            </a:ext>
          </a:extLst>
        </xdr:cNvPr>
        <xdr:cNvSpPr>
          <a:spLocks noChangeAspect="1" noChangeArrowheads="1"/>
        </xdr:cNvSpPr>
      </xdr:nvSpPr>
      <xdr:spPr bwMode="auto">
        <a:xfrm>
          <a:off x="5806440" y="39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66491</xdr:colOff>
      <xdr:row>0</xdr:row>
      <xdr:rowOff>6151</xdr:rowOff>
    </xdr:from>
    <xdr:to>
      <xdr:col>6</xdr:col>
      <xdr:colOff>144518</xdr:colOff>
      <xdr:row>1</xdr:row>
      <xdr:rowOff>81455</xdr:rowOff>
    </xdr:to>
    <xdr:grpSp>
      <xdr:nvGrpSpPr>
        <xdr:cNvPr id="15" name="グループ化 14">
          <a:extLst>
            <a:ext uri="{FF2B5EF4-FFF2-40B4-BE49-F238E27FC236}">
              <a16:creationId xmlns:a16="http://schemas.microsoft.com/office/drawing/2014/main" id="{D266C7DA-2DF5-4C08-948C-8B7EA66451B8}"/>
            </a:ext>
          </a:extLst>
        </xdr:cNvPr>
        <xdr:cNvGrpSpPr/>
      </xdr:nvGrpSpPr>
      <xdr:grpSpPr>
        <a:xfrm>
          <a:off x="1114241" y="6151"/>
          <a:ext cx="287577" cy="265804"/>
          <a:chOff x="1125933" y="57916"/>
          <a:chExt cx="278446" cy="250401"/>
        </a:xfrm>
      </xdr:grpSpPr>
      <xdr:sp macro="" textlink="">
        <xdr:nvSpPr>
          <xdr:cNvPr id="9" name="フリーフォーム: 図形 8">
            <a:extLst>
              <a:ext uri="{FF2B5EF4-FFF2-40B4-BE49-F238E27FC236}">
                <a16:creationId xmlns:a16="http://schemas.microsoft.com/office/drawing/2014/main" id="{AEC21004-2766-49F5-98D8-F7BF22C44CB3}"/>
              </a:ext>
            </a:extLst>
          </xdr:cNvPr>
          <xdr:cNvSpPr/>
        </xdr:nvSpPr>
        <xdr:spPr>
          <a:xfrm>
            <a:off x="1251802" y="57916"/>
            <a:ext cx="26709" cy="40064"/>
          </a:xfrm>
          <a:custGeom>
            <a:avLst/>
            <a:gdLst>
              <a:gd name="connsiteX0" fmla="*/ 26709 w 26709"/>
              <a:gd name="connsiteY0" fmla="*/ 20032 h 40064"/>
              <a:gd name="connsiteX1" fmla="*/ 13355 w 26709"/>
              <a:gd name="connsiteY1" fmla="*/ 0 h 40064"/>
              <a:gd name="connsiteX2" fmla="*/ 0 w 26709"/>
              <a:gd name="connsiteY2" fmla="*/ 20032 h 40064"/>
              <a:gd name="connsiteX3" fmla="*/ 13355 w 26709"/>
              <a:gd name="connsiteY3" fmla="*/ 40064 h 40064"/>
            </a:gdLst>
            <a:ahLst/>
            <a:cxnLst>
              <a:cxn ang="0">
                <a:pos x="connsiteX0" y="connsiteY0"/>
              </a:cxn>
              <a:cxn ang="0">
                <a:pos x="connsiteX1" y="connsiteY1"/>
              </a:cxn>
              <a:cxn ang="0">
                <a:pos x="connsiteX2" y="connsiteY2"/>
              </a:cxn>
              <a:cxn ang="0">
                <a:pos x="connsiteX3" y="connsiteY3"/>
              </a:cxn>
            </a:cxnLst>
            <a:rect l="l" t="t" r="r" b="b"/>
            <a:pathLst>
              <a:path w="26709" h="40064">
                <a:moveTo>
                  <a:pt x="26709" y="20032"/>
                </a:moveTo>
                <a:lnTo>
                  <a:pt x="13355" y="0"/>
                </a:lnTo>
                <a:lnTo>
                  <a:pt x="0" y="20032"/>
                </a:lnTo>
                <a:lnTo>
                  <a:pt x="13355" y="40064"/>
                </a:lnTo>
                <a:close/>
              </a:path>
            </a:pathLst>
          </a:custGeom>
          <a:solidFill>
            <a:srgbClr val="000000"/>
          </a:solidFill>
          <a:ln w="3076" cap="flat">
            <a:noFill/>
            <a:prstDash val="solid"/>
            <a:miter/>
          </a:ln>
        </xdr:spPr>
        <xdr:txBody>
          <a:bodyPr rtlCol="0" anchor="ctr"/>
          <a:lstStyle/>
          <a:p>
            <a:endParaRPr lang="ja-JP" altLang="en-US"/>
          </a:p>
        </xdr:txBody>
      </xdr:sp>
      <xdr:sp macro="" textlink="">
        <xdr:nvSpPr>
          <xdr:cNvPr id="10" name="フリーフォーム: 図形 9">
            <a:extLst>
              <a:ext uri="{FF2B5EF4-FFF2-40B4-BE49-F238E27FC236}">
                <a16:creationId xmlns:a16="http://schemas.microsoft.com/office/drawing/2014/main" id="{1E0524F4-78F0-4B08-853C-4032AA8AC615}"/>
              </a:ext>
            </a:extLst>
          </xdr:cNvPr>
          <xdr:cNvSpPr/>
        </xdr:nvSpPr>
        <xdr:spPr>
          <a:xfrm>
            <a:off x="1161657" y="107996"/>
            <a:ext cx="206998" cy="160256"/>
          </a:xfrm>
          <a:custGeom>
            <a:avLst/>
            <a:gdLst>
              <a:gd name="connsiteX0" fmla="*/ 103499 w 206998"/>
              <a:gd name="connsiteY0" fmla="*/ 0 h 160256"/>
              <a:gd name="connsiteX1" fmla="*/ 56090 w 206998"/>
              <a:gd name="connsiteY1" fmla="*/ 79461 h 160256"/>
              <a:gd name="connsiteX2" fmla="*/ 0 w 206998"/>
              <a:gd name="connsiteY2" fmla="*/ 53419 h 160256"/>
              <a:gd name="connsiteX3" fmla="*/ 20032 w 206998"/>
              <a:gd name="connsiteY3" fmla="*/ 140225 h 160256"/>
              <a:gd name="connsiteX4" fmla="*/ 20032 w 206998"/>
              <a:gd name="connsiteY4" fmla="*/ 160257 h 160256"/>
              <a:gd name="connsiteX5" fmla="*/ 186966 w 206998"/>
              <a:gd name="connsiteY5" fmla="*/ 160257 h 160256"/>
              <a:gd name="connsiteX6" fmla="*/ 186966 w 206998"/>
              <a:gd name="connsiteY6" fmla="*/ 140225 h 160256"/>
              <a:gd name="connsiteX7" fmla="*/ 206999 w 206998"/>
              <a:gd name="connsiteY7" fmla="*/ 53419 h 160256"/>
              <a:gd name="connsiteX8" fmla="*/ 150909 w 206998"/>
              <a:gd name="connsiteY8" fmla="*/ 79461 h 1602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06998" h="160256">
                <a:moveTo>
                  <a:pt x="103499" y="0"/>
                </a:moveTo>
                <a:lnTo>
                  <a:pt x="56090" y="79461"/>
                </a:lnTo>
                <a:lnTo>
                  <a:pt x="0" y="53419"/>
                </a:lnTo>
                <a:lnTo>
                  <a:pt x="20032" y="140225"/>
                </a:lnTo>
                <a:lnTo>
                  <a:pt x="20032" y="160257"/>
                </a:lnTo>
                <a:lnTo>
                  <a:pt x="186966" y="160257"/>
                </a:lnTo>
                <a:lnTo>
                  <a:pt x="186966" y="140225"/>
                </a:lnTo>
                <a:lnTo>
                  <a:pt x="206999" y="53419"/>
                </a:lnTo>
                <a:lnTo>
                  <a:pt x="150909" y="79461"/>
                </a:lnTo>
                <a:close/>
              </a:path>
            </a:pathLst>
          </a:custGeom>
          <a:solidFill>
            <a:srgbClr val="000000"/>
          </a:solidFill>
          <a:ln w="3076" cap="flat">
            <a:noFill/>
            <a:prstDash val="solid"/>
            <a:miter/>
          </a:ln>
        </xdr:spPr>
        <xdr:txBody>
          <a:bodyPr rtlCol="0" anchor="ctr"/>
          <a:lstStyle/>
          <a:p>
            <a:endParaRPr lang="ja-JP" altLang="en-US"/>
          </a:p>
        </xdr:txBody>
      </xdr:sp>
      <xdr:sp macro="" textlink="">
        <xdr:nvSpPr>
          <xdr:cNvPr id="11" name="フリーフォーム: 図形 10">
            <a:extLst>
              <a:ext uri="{FF2B5EF4-FFF2-40B4-BE49-F238E27FC236}">
                <a16:creationId xmlns:a16="http://schemas.microsoft.com/office/drawing/2014/main" id="{DB9BF984-8827-4B8C-995B-6A90A765C211}"/>
              </a:ext>
            </a:extLst>
          </xdr:cNvPr>
          <xdr:cNvSpPr/>
        </xdr:nvSpPr>
        <xdr:spPr>
          <a:xfrm>
            <a:off x="1181689" y="281608"/>
            <a:ext cx="166934" cy="26709"/>
          </a:xfrm>
          <a:custGeom>
            <a:avLst/>
            <a:gdLst>
              <a:gd name="connsiteX0" fmla="*/ 0 w 166934"/>
              <a:gd name="connsiteY0" fmla="*/ 0 h 26709"/>
              <a:gd name="connsiteX1" fmla="*/ 166934 w 166934"/>
              <a:gd name="connsiteY1" fmla="*/ 0 h 26709"/>
              <a:gd name="connsiteX2" fmla="*/ 166934 w 166934"/>
              <a:gd name="connsiteY2" fmla="*/ 26709 h 26709"/>
              <a:gd name="connsiteX3" fmla="*/ 0 w 166934"/>
              <a:gd name="connsiteY3" fmla="*/ 26709 h 26709"/>
            </a:gdLst>
            <a:ahLst/>
            <a:cxnLst>
              <a:cxn ang="0">
                <a:pos x="connsiteX0" y="connsiteY0"/>
              </a:cxn>
              <a:cxn ang="0">
                <a:pos x="connsiteX1" y="connsiteY1"/>
              </a:cxn>
              <a:cxn ang="0">
                <a:pos x="connsiteX2" y="connsiteY2"/>
              </a:cxn>
              <a:cxn ang="0">
                <a:pos x="connsiteX3" y="connsiteY3"/>
              </a:cxn>
            </a:cxnLst>
            <a:rect l="l" t="t" r="r" b="b"/>
            <a:pathLst>
              <a:path w="166934" h="26709">
                <a:moveTo>
                  <a:pt x="0" y="0"/>
                </a:moveTo>
                <a:lnTo>
                  <a:pt x="166934" y="0"/>
                </a:lnTo>
                <a:lnTo>
                  <a:pt x="166934" y="26709"/>
                </a:lnTo>
                <a:lnTo>
                  <a:pt x="0" y="26709"/>
                </a:lnTo>
                <a:close/>
              </a:path>
            </a:pathLst>
          </a:custGeom>
          <a:solidFill>
            <a:srgbClr val="000000"/>
          </a:solidFill>
          <a:ln w="3076" cap="flat">
            <a:noFill/>
            <a:prstDash val="solid"/>
            <a:miter/>
          </a:ln>
        </xdr:spPr>
        <xdr:txBody>
          <a:bodyPr rtlCol="0" anchor="ctr"/>
          <a:lstStyle/>
          <a:p>
            <a:endParaRPr lang="ja-JP" altLang="en-US"/>
          </a:p>
        </xdr:txBody>
      </xdr:sp>
      <xdr:sp macro="" textlink="">
        <xdr:nvSpPr>
          <xdr:cNvPr id="12" name="フリーフォーム: 図形 11">
            <a:extLst>
              <a:ext uri="{FF2B5EF4-FFF2-40B4-BE49-F238E27FC236}">
                <a16:creationId xmlns:a16="http://schemas.microsoft.com/office/drawing/2014/main" id="{8C362013-59E6-4900-85AB-8C65F836BD62}"/>
              </a:ext>
            </a:extLst>
          </xdr:cNvPr>
          <xdr:cNvSpPr/>
        </xdr:nvSpPr>
        <xdr:spPr>
          <a:xfrm>
            <a:off x="1125933" y="125691"/>
            <a:ext cx="28044" cy="28044"/>
          </a:xfrm>
          <a:custGeom>
            <a:avLst/>
            <a:gdLst>
              <a:gd name="connsiteX0" fmla="*/ 0 w 28044"/>
              <a:gd name="connsiteY0" fmla="*/ 0 h 28044"/>
              <a:gd name="connsiteX1" fmla="*/ 4674 w 28044"/>
              <a:gd name="connsiteY1" fmla="*/ 23371 h 28044"/>
              <a:gd name="connsiteX2" fmla="*/ 28045 w 28044"/>
              <a:gd name="connsiteY2" fmla="*/ 28045 h 28044"/>
              <a:gd name="connsiteX3" fmla="*/ 23371 w 28044"/>
              <a:gd name="connsiteY3" fmla="*/ 4674 h 28044"/>
            </a:gdLst>
            <a:ahLst/>
            <a:cxnLst>
              <a:cxn ang="0">
                <a:pos x="connsiteX0" y="connsiteY0"/>
              </a:cxn>
              <a:cxn ang="0">
                <a:pos x="connsiteX1" y="connsiteY1"/>
              </a:cxn>
              <a:cxn ang="0">
                <a:pos x="connsiteX2" y="connsiteY2"/>
              </a:cxn>
              <a:cxn ang="0">
                <a:pos x="connsiteX3" y="connsiteY3"/>
              </a:cxn>
            </a:cxnLst>
            <a:rect l="l" t="t" r="r" b="b"/>
            <a:pathLst>
              <a:path w="28044" h="28044">
                <a:moveTo>
                  <a:pt x="0" y="0"/>
                </a:moveTo>
                <a:lnTo>
                  <a:pt x="4674" y="23371"/>
                </a:lnTo>
                <a:lnTo>
                  <a:pt x="28045" y="28045"/>
                </a:lnTo>
                <a:lnTo>
                  <a:pt x="23371" y="4674"/>
                </a:lnTo>
                <a:close/>
              </a:path>
            </a:pathLst>
          </a:custGeom>
          <a:solidFill>
            <a:srgbClr val="000000"/>
          </a:solidFill>
          <a:ln w="3076" cap="flat">
            <a:noFill/>
            <a:prstDash val="solid"/>
            <a:miter/>
          </a:ln>
        </xdr:spPr>
        <xdr:txBody>
          <a:bodyPr rtlCol="0" anchor="ctr"/>
          <a:lstStyle/>
          <a:p>
            <a:endParaRPr lang="ja-JP" altLang="en-US"/>
          </a:p>
        </xdr:txBody>
      </xdr:sp>
      <xdr:sp macro="" textlink="">
        <xdr:nvSpPr>
          <xdr:cNvPr id="13" name="フリーフォーム: 図形 12">
            <a:extLst>
              <a:ext uri="{FF2B5EF4-FFF2-40B4-BE49-F238E27FC236}">
                <a16:creationId xmlns:a16="http://schemas.microsoft.com/office/drawing/2014/main" id="{16BAA5E7-EF0C-4E4A-A1AA-B9B4B72F5C01}"/>
              </a:ext>
            </a:extLst>
          </xdr:cNvPr>
          <xdr:cNvSpPr/>
        </xdr:nvSpPr>
        <xdr:spPr>
          <a:xfrm>
            <a:off x="1376335" y="125691"/>
            <a:ext cx="28044" cy="28044"/>
          </a:xfrm>
          <a:custGeom>
            <a:avLst/>
            <a:gdLst>
              <a:gd name="connsiteX0" fmla="*/ 4674 w 28044"/>
              <a:gd name="connsiteY0" fmla="*/ 4674 h 28044"/>
              <a:gd name="connsiteX1" fmla="*/ 0 w 28044"/>
              <a:gd name="connsiteY1" fmla="*/ 28045 h 28044"/>
              <a:gd name="connsiteX2" fmla="*/ 23371 w 28044"/>
              <a:gd name="connsiteY2" fmla="*/ 23371 h 28044"/>
              <a:gd name="connsiteX3" fmla="*/ 28045 w 28044"/>
              <a:gd name="connsiteY3" fmla="*/ 0 h 28044"/>
            </a:gdLst>
            <a:ahLst/>
            <a:cxnLst>
              <a:cxn ang="0">
                <a:pos x="connsiteX0" y="connsiteY0"/>
              </a:cxn>
              <a:cxn ang="0">
                <a:pos x="connsiteX1" y="connsiteY1"/>
              </a:cxn>
              <a:cxn ang="0">
                <a:pos x="connsiteX2" y="connsiteY2"/>
              </a:cxn>
              <a:cxn ang="0">
                <a:pos x="connsiteX3" y="connsiteY3"/>
              </a:cxn>
            </a:cxnLst>
            <a:rect l="l" t="t" r="r" b="b"/>
            <a:pathLst>
              <a:path w="28044" h="28044">
                <a:moveTo>
                  <a:pt x="4674" y="4674"/>
                </a:moveTo>
                <a:lnTo>
                  <a:pt x="0" y="28045"/>
                </a:lnTo>
                <a:lnTo>
                  <a:pt x="23371" y="23371"/>
                </a:lnTo>
                <a:lnTo>
                  <a:pt x="28045" y="0"/>
                </a:lnTo>
                <a:close/>
              </a:path>
            </a:pathLst>
          </a:custGeom>
          <a:solidFill>
            <a:srgbClr val="000000"/>
          </a:solidFill>
          <a:ln w="3076" cap="flat">
            <a:noFill/>
            <a:prstDash val="solid"/>
            <a:miter/>
          </a:ln>
        </xdr:spPr>
        <xdr:txBody>
          <a:bodyPr rtlCol="0" anchor="ctr"/>
          <a:lstStyle/>
          <a:p>
            <a:endParaRPr lang="ja-JP" altLang="en-US"/>
          </a:p>
        </xdr:txBody>
      </xdr:sp>
    </xdr:grpSp>
    <xdr:clientData/>
  </xdr:twoCellAnchor>
  <xdr:twoCellAnchor editAs="oneCell">
    <xdr:from>
      <xdr:col>11</xdr:col>
      <xdr:colOff>45720</xdr:colOff>
      <xdr:row>0</xdr:row>
      <xdr:rowOff>22860</xdr:rowOff>
    </xdr:from>
    <xdr:to>
      <xdr:col>12</xdr:col>
      <xdr:colOff>191980</xdr:colOff>
      <xdr:row>2</xdr:row>
      <xdr:rowOff>4620</xdr:rowOff>
    </xdr:to>
    <xdr:pic>
      <xdr:nvPicPr>
        <xdr:cNvPr id="6" name="図 5">
          <a:extLst>
            <a:ext uri="{FF2B5EF4-FFF2-40B4-BE49-F238E27FC236}">
              <a16:creationId xmlns:a16="http://schemas.microsoft.com/office/drawing/2014/main" id="{283C579B-1AE7-4452-8038-F34C71A26891}"/>
            </a:ext>
          </a:extLst>
        </xdr:cNvPr>
        <xdr:cNvPicPr>
          <a:picLocks noChangeAspect="1"/>
        </xdr:cNvPicPr>
      </xdr:nvPicPr>
      <xdr:blipFill>
        <a:blip xmlns:r="http://schemas.openxmlformats.org/officeDocument/2006/relationships" r:embed="rId7"/>
        <a:stretch>
          <a:fillRect/>
        </a:stretch>
      </xdr:blipFill>
      <xdr:spPr>
        <a:xfrm>
          <a:off x="2308860" y="22860"/>
          <a:ext cx="352000" cy="3780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7"/>
  <sheetViews>
    <sheetView showGridLines="0" zoomScaleNormal="100" workbookViewId="0">
      <selection activeCell="E8" sqref="E8:F8"/>
    </sheetView>
  </sheetViews>
  <sheetFormatPr defaultRowHeight="18.75"/>
  <cols>
    <col min="1" max="1" width="17.125" customWidth="1"/>
    <col min="2" max="2" width="18" customWidth="1"/>
    <col min="3" max="3" width="20.625" customWidth="1"/>
    <col min="4" max="4" width="56.25" customWidth="1"/>
    <col min="5" max="5" width="18" customWidth="1"/>
    <col min="6" max="6" width="20.625" customWidth="1"/>
  </cols>
  <sheetData>
    <row r="1" spans="1:10" ht="78.599999999999994" customHeight="1">
      <c r="A1" s="141" t="s">
        <v>170</v>
      </c>
      <c r="B1" s="142"/>
      <c r="C1" s="142"/>
      <c r="D1" s="142"/>
      <c r="E1" s="56"/>
      <c r="F1" s="56"/>
      <c r="G1" s="57"/>
      <c r="H1" s="57"/>
      <c r="I1" s="57"/>
      <c r="J1" s="57"/>
    </row>
    <row r="2" spans="1:10">
      <c r="A2" s="58"/>
      <c r="B2" s="59"/>
      <c r="C2" s="59"/>
      <c r="D2" s="57"/>
      <c r="E2" s="60"/>
      <c r="F2" s="61" t="s">
        <v>146</v>
      </c>
      <c r="G2" s="57"/>
      <c r="H2" s="57"/>
      <c r="I2" s="57"/>
      <c r="J2" s="57"/>
    </row>
    <row r="3" spans="1:10" ht="19.5" thickBot="1">
      <c r="A3" s="58" t="s">
        <v>147</v>
      </c>
      <c r="B3" s="57"/>
      <c r="C3" s="57" t="s">
        <v>172</v>
      </c>
      <c r="D3" s="57"/>
      <c r="E3" s="57"/>
      <c r="F3" s="57"/>
      <c r="G3" s="57"/>
      <c r="H3" s="57"/>
      <c r="I3" s="57"/>
      <c r="J3" s="57"/>
    </row>
    <row r="4" spans="1:10">
      <c r="A4" s="57"/>
      <c r="B4" s="114" t="s">
        <v>7</v>
      </c>
      <c r="C4" s="115"/>
      <c r="D4" s="16" t="s">
        <v>16</v>
      </c>
      <c r="E4" s="99" t="s">
        <v>123</v>
      </c>
      <c r="F4" s="99"/>
      <c r="G4" s="57"/>
      <c r="H4" s="57"/>
      <c r="I4" s="57"/>
      <c r="J4" s="57"/>
    </row>
    <row r="5" spans="1:10">
      <c r="A5" s="17" t="s">
        <v>0</v>
      </c>
      <c r="B5" s="111"/>
      <c r="C5" s="110"/>
      <c r="D5" s="37" t="s">
        <v>2</v>
      </c>
      <c r="E5" s="105" t="s">
        <v>61</v>
      </c>
      <c r="F5" s="105"/>
      <c r="G5" s="57"/>
      <c r="H5" s="57"/>
      <c r="I5" s="57"/>
      <c r="J5" s="57"/>
    </row>
    <row r="6" spans="1:10">
      <c r="A6" s="17" t="s">
        <v>1</v>
      </c>
      <c r="B6" s="111"/>
      <c r="C6" s="110"/>
      <c r="D6" s="37" t="s">
        <v>158</v>
      </c>
      <c r="E6" s="105" t="s">
        <v>62</v>
      </c>
      <c r="F6" s="105"/>
      <c r="G6" s="57"/>
      <c r="H6" s="57"/>
      <c r="I6" s="57"/>
      <c r="J6" s="57"/>
    </row>
    <row r="7" spans="1:10">
      <c r="A7" s="17" t="s">
        <v>34</v>
      </c>
      <c r="B7" s="118"/>
      <c r="C7" s="119"/>
      <c r="D7" s="37" t="s">
        <v>143</v>
      </c>
      <c r="E7" s="116" t="s">
        <v>63</v>
      </c>
      <c r="F7" s="116"/>
      <c r="G7" s="57"/>
      <c r="H7" s="57"/>
      <c r="I7" s="57"/>
      <c r="J7" s="57"/>
    </row>
    <row r="8" spans="1:10">
      <c r="A8" s="17" t="s">
        <v>3</v>
      </c>
      <c r="B8" s="111"/>
      <c r="C8" s="110"/>
      <c r="D8" s="37" t="s">
        <v>139</v>
      </c>
      <c r="E8" s="105" t="s">
        <v>64</v>
      </c>
      <c r="F8" s="105"/>
      <c r="G8" s="57"/>
      <c r="H8" s="57"/>
      <c r="I8" s="57"/>
      <c r="J8" s="57"/>
    </row>
    <row r="9" spans="1:10">
      <c r="A9" s="17" t="s">
        <v>4</v>
      </c>
      <c r="B9" s="111"/>
      <c r="C9" s="110"/>
      <c r="D9" s="37" t="s">
        <v>10</v>
      </c>
      <c r="E9" s="105" t="s">
        <v>65</v>
      </c>
      <c r="F9" s="105"/>
      <c r="G9" s="57"/>
      <c r="H9" s="57"/>
      <c r="I9" s="57"/>
      <c r="J9" s="57"/>
    </row>
    <row r="10" spans="1:10">
      <c r="A10" s="17" t="s">
        <v>5</v>
      </c>
      <c r="B10" s="109"/>
      <c r="C10" s="110"/>
      <c r="D10" s="37"/>
      <c r="E10" s="105" t="s">
        <v>66</v>
      </c>
      <c r="F10" s="105"/>
      <c r="G10" s="57"/>
      <c r="H10" s="57"/>
      <c r="I10" s="57"/>
      <c r="J10" s="57"/>
    </row>
    <row r="11" spans="1:10">
      <c r="A11" s="17" t="s">
        <v>6</v>
      </c>
      <c r="B11" s="111"/>
      <c r="C11" s="110"/>
      <c r="D11" s="37"/>
      <c r="E11" s="105" t="s">
        <v>67</v>
      </c>
      <c r="F11" s="105"/>
      <c r="G11" s="57"/>
      <c r="H11" s="57"/>
      <c r="I11" s="57"/>
      <c r="J11" s="57"/>
    </row>
    <row r="12" spans="1:10">
      <c r="A12" s="17" t="s">
        <v>8</v>
      </c>
      <c r="B12" s="109"/>
      <c r="C12" s="110"/>
      <c r="D12" s="37" t="s">
        <v>9</v>
      </c>
      <c r="E12" s="105" t="s">
        <v>68</v>
      </c>
      <c r="F12" s="105"/>
      <c r="G12" s="57"/>
      <c r="H12" s="57"/>
      <c r="I12" s="57"/>
      <c r="J12" s="57"/>
    </row>
    <row r="13" spans="1:10">
      <c r="A13" s="133" t="s">
        <v>11</v>
      </c>
      <c r="B13" s="46" t="s">
        <v>12</v>
      </c>
      <c r="C13" s="70"/>
      <c r="D13" s="39" t="s">
        <v>155</v>
      </c>
      <c r="E13" s="36" t="s">
        <v>12</v>
      </c>
      <c r="F13" s="40">
        <v>1980</v>
      </c>
      <c r="G13" s="57"/>
      <c r="H13" s="57"/>
      <c r="I13" s="57"/>
      <c r="J13" s="57"/>
    </row>
    <row r="14" spans="1:10">
      <c r="A14" s="133"/>
      <c r="B14" s="46" t="s">
        <v>13</v>
      </c>
      <c r="C14" s="71"/>
      <c r="D14" s="37" t="s">
        <v>140</v>
      </c>
      <c r="E14" s="36" t="s">
        <v>13</v>
      </c>
      <c r="F14" s="41">
        <v>4</v>
      </c>
      <c r="G14" s="57"/>
      <c r="H14" s="57"/>
      <c r="I14" s="57"/>
      <c r="J14" s="57"/>
    </row>
    <row r="15" spans="1:10">
      <c r="A15" s="17" t="s">
        <v>14</v>
      </c>
      <c r="B15" s="147"/>
      <c r="C15" s="148"/>
      <c r="D15" s="39" t="s">
        <v>156</v>
      </c>
      <c r="E15" s="122">
        <v>20000</v>
      </c>
      <c r="F15" s="122"/>
      <c r="G15" s="57"/>
      <c r="H15" s="57"/>
      <c r="I15" s="57"/>
      <c r="J15" s="57"/>
    </row>
    <row r="16" spans="1:10" ht="56.25">
      <c r="A16" s="17" t="s">
        <v>15</v>
      </c>
      <c r="B16" s="144"/>
      <c r="C16" s="145"/>
      <c r="D16" s="42" t="s">
        <v>157</v>
      </c>
      <c r="E16" s="123">
        <v>500</v>
      </c>
      <c r="F16" s="123"/>
      <c r="G16" s="57"/>
      <c r="H16" s="57"/>
      <c r="I16" s="57"/>
      <c r="J16" s="57"/>
    </row>
    <row r="17" spans="1:10" ht="75">
      <c r="A17" s="17" t="s">
        <v>17</v>
      </c>
      <c r="B17" s="111"/>
      <c r="C17" s="110"/>
      <c r="D17" s="42" t="str">
        <f>"横16字、2行目安。現在の文字数…"&amp;LEN(B17)&amp;"字。採用予定の地域を入力。
※本説明会は採用計画に宮崎県内の採用（勤務）の予定があることが参加条件になります。ただし、本社研修等特別な理由がある場合は県外での採用も可とします。"</f>
        <v>横16字、2行目安。現在の文字数…0字。採用予定の地域を入力。
※本説明会は採用計画に宮崎県内の採用（勤務）の予定があることが参加条件になります。ただし、本社研修等特別な理由がある場合は県外での採用も可とします。</v>
      </c>
      <c r="E17" s="105" t="s">
        <v>69</v>
      </c>
      <c r="F17" s="105"/>
      <c r="G17" s="57"/>
      <c r="H17" s="57"/>
      <c r="I17" s="57"/>
      <c r="J17" s="57"/>
    </row>
    <row r="18" spans="1:10">
      <c r="A18" s="149" t="s">
        <v>18</v>
      </c>
      <c r="B18" s="46" t="s">
        <v>19</v>
      </c>
      <c r="C18" s="72"/>
      <c r="D18" s="37" t="s">
        <v>141</v>
      </c>
      <c r="E18" s="36" t="s">
        <v>19</v>
      </c>
      <c r="F18" s="43">
        <v>0.375</v>
      </c>
      <c r="G18" s="57"/>
      <c r="H18" s="57"/>
      <c r="I18" s="57"/>
      <c r="J18" s="57"/>
    </row>
    <row r="19" spans="1:10">
      <c r="A19" s="150"/>
      <c r="B19" s="46" t="s">
        <v>20</v>
      </c>
      <c r="C19" s="72"/>
      <c r="D19" s="37" t="s">
        <v>142</v>
      </c>
      <c r="E19" s="36" t="s">
        <v>20</v>
      </c>
      <c r="F19" s="43">
        <v>0.75</v>
      </c>
      <c r="G19" s="57"/>
      <c r="H19" s="57"/>
      <c r="I19" s="57"/>
      <c r="J19" s="57"/>
    </row>
    <row r="20" spans="1:10">
      <c r="A20" s="150"/>
      <c r="B20" s="46" t="s">
        <v>21</v>
      </c>
      <c r="C20" s="73"/>
      <c r="D20" s="37" t="s">
        <v>154</v>
      </c>
      <c r="E20" s="36" t="s">
        <v>21</v>
      </c>
      <c r="F20" s="44">
        <v>60</v>
      </c>
      <c r="G20" s="57"/>
      <c r="H20" s="57"/>
      <c r="I20" s="57"/>
      <c r="J20" s="57"/>
    </row>
    <row r="21" spans="1:10">
      <c r="A21" s="150"/>
      <c r="B21" s="47" t="s">
        <v>30</v>
      </c>
      <c r="C21" s="68"/>
      <c r="D21" s="37" t="s">
        <v>33</v>
      </c>
      <c r="E21" s="99" t="s">
        <v>71</v>
      </c>
      <c r="F21" s="99"/>
      <c r="G21" s="57"/>
      <c r="H21" s="57"/>
      <c r="I21" s="57"/>
      <c r="J21" s="57"/>
    </row>
    <row r="22" spans="1:10">
      <c r="A22" s="151"/>
      <c r="B22" s="47" t="s">
        <v>31</v>
      </c>
      <c r="C22" s="68"/>
      <c r="D22" s="37" t="s">
        <v>33</v>
      </c>
      <c r="E22" s="99" t="s">
        <v>32</v>
      </c>
      <c r="F22" s="99"/>
      <c r="G22" s="57"/>
      <c r="H22" s="57"/>
      <c r="I22" s="57"/>
      <c r="J22" s="57"/>
    </row>
    <row r="23" spans="1:10" ht="40.15" customHeight="1">
      <c r="A23" s="17" t="s">
        <v>23</v>
      </c>
      <c r="B23" s="109"/>
      <c r="C23" s="146"/>
      <c r="D23" s="42" t="str">
        <f>"1行あたり16字、2行目安。現在の文字数…"&amp;LEN(B23)&amp;"字。"</f>
        <v>1行あたり16字、2行目安。現在の文字数…0字。</v>
      </c>
      <c r="E23" s="106" t="s">
        <v>70</v>
      </c>
      <c r="F23" s="106"/>
      <c r="G23" s="57"/>
      <c r="H23" s="57"/>
      <c r="I23" s="57"/>
      <c r="J23" s="57"/>
    </row>
    <row r="24" spans="1:10">
      <c r="A24" s="143" t="s">
        <v>28</v>
      </c>
      <c r="B24" s="46" t="s">
        <v>25</v>
      </c>
      <c r="C24" s="68" t="s">
        <v>174</v>
      </c>
      <c r="D24" s="117" t="s">
        <v>29</v>
      </c>
      <c r="E24" s="36" t="s">
        <v>25</v>
      </c>
      <c r="F24" s="36" t="s">
        <v>22</v>
      </c>
      <c r="G24" s="57"/>
      <c r="H24" s="57"/>
      <c r="I24" s="57"/>
      <c r="J24" s="57"/>
    </row>
    <row r="25" spans="1:10">
      <c r="A25" s="143"/>
      <c r="B25" s="46" t="s">
        <v>24</v>
      </c>
      <c r="C25" s="68" t="s">
        <v>174</v>
      </c>
      <c r="D25" s="117"/>
      <c r="E25" s="36" t="s">
        <v>24</v>
      </c>
      <c r="F25" s="36" t="s">
        <v>22</v>
      </c>
      <c r="G25" s="57"/>
      <c r="H25" s="57"/>
      <c r="I25" s="57"/>
      <c r="J25" s="57"/>
    </row>
    <row r="26" spans="1:10">
      <c r="A26" s="143"/>
      <c r="B26" s="46" t="s">
        <v>26</v>
      </c>
      <c r="C26" s="68" t="s">
        <v>174</v>
      </c>
      <c r="D26" s="117"/>
      <c r="E26" s="36" t="s">
        <v>26</v>
      </c>
      <c r="F26" s="36" t="s">
        <v>22</v>
      </c>
      <c r="G26" s="57"/>
      <c r="H26" s="57"/>
      <c r="I26" s="57"/>
      <c r="J26" s="57"/>
    </row>
    <row r="27" spans="1:10">
      <c r="A27" s="143"/>
      <c r="B27" s="46" t="s">
        <v>27</v>
      </c>
      <c r="C27" s="68" t="s">
        <v>174</v>
      </c>
      <c r="D27" s="117"/>
      <c r="E27" s="36" t="s">
        <v>27</v>
      </c>
      <c r="F27" s="36" t="s">
        <v>22</v>
      </c>
      <c r="G27" s="57"/>
      <c r="H27" s="57"/>
      <c r="I27" s="57"/>
      <c r="J27" s="57"/>
    </row>
    <row r="28" spans="1:10" ht="37.5">
      <c r="A28" s="18" t="s">
        <v>162</v>
      </c>
      <c r="B28" s="120"/>
      <c r="C28" s="121"/>
      <c r="D28" s="42" t="s">
        <v>35</v>
      </c>
      <c r="E28" s="99" t="s">
        <v>72</v>
      </c>
      <c r="F28" s="99"/>
      <c r="G28" s="57"/>
      <c r="H28" s="57"/>
      <c r="I28" s="57"/>
      <c r="J28" s="57"/>
    </row>
    <row r="29" spans="1:10">
      <c r="A29" s="143" t="s">
        <v>55</v>
      </c>
      <c r="B29" s="46" t="s">
        <v>56</v>
      </c>
      <c r="C29" s="68"/>
      <c r="D29" s="132" t="s">
        <v>171</v>
      </c>
      <c r="E29" s="36" t="s">
        <v>56</v>
      </c>
      <c r="F29" s="36" t="s">
        <v>72</v>
      </c>
      <c r="G29" s="57"/>
      <c r="H29" s="57"/>
      <c r="I29" s="57"/>
      <c r="J29" s="57"/>
    </row>
    <row r="30" spans="1:10">
      <c r="A30" s="143"/>
      <c r="B30" s="48" t="s">
        <v>57</v>
      </c>
      <c r="C30" s="68"/>
      <c r="D30" s="132"/>
      <c r="E30" s="45" t="s">
        <v>57</v>
      </c>
      <c r="F30" s="36"/>
      <c r="G30" s="57"/>
      <c r="H30" s="57"/>
      <c r="I30" s="57"/>
      <c r="J30" s="57"/>
    </row>
    <row r="31" spans="1:10">
      <c r="A31" s="143"/>
      <c r="B31" s="46" t="s">
        <v>58</v>
      </c>
      <c r="C31" s="68"/>
      <c r="D31" s="132"/>
      <c r="E31" s="36" t="s">
        <v>58</v>
      </c>
      <c r="F31" s="36" t="s">
        <v>72</v>
      </c>
      <c r="G31" s="57"/>
      <c r="H31" s="57"/>
      <c r="I31" s="57"/>
      <c r="J31" s="57"/>
    </row>
    <row r="32" spans="1:10">
      <c r="A32" s="143"/>
      <c r="B32" s="84" t="s">
        <v>168</v>
      </c>
      <c r="C32" s="68"/>
      <c r="D32" s="132"/>
      <c r="E32" s="83" t="s">
        <v>168</v>
      </c>
      <c r="F32" s="36"/>
      <c r="G32" s="57"/>
      <c r="H32" s="57"/>
      <c r="I32" s="57"/>
      <c r="J32" s="57"/>
    </row>
    <row r="33" spans="1:10">
      <c r="A33" s="143"/>
      <c r="B33" s="46" t="s">
        <v>59</v>
      </c>
      <c r="C33" s="68"/>
      <c r="D33" s="132"/>
      <c r="E33" s="36" t="s">
        <v>59</v>
      </c>
      <c r="F33" s="36"/>
      <c r="G33" s="57"/>
      <c r="H33" s="57"/>
      <c r="I33" s="57"/>
      <c r="J33" s="57"/>
    </row>
    <row r="34" spans="1:10">
      <c r="A34" s="143"/>
      <c r="B34" s="49" t="s">
        <v>163</v>
      </c>
      <c r="C34" s="68"/>
      <c r="D34" s="132"/>
      <c r="E34" s="36" t="s">
        <v>163</v>
      </c>
      <c r="F34" s="36" t="s">
        <v>72</v>
      </c>
      <c r="G34" s="57"/>
      <c r="H34" s="57"/>
      <c r="I34" s="57"/>
      <c r="J34" s="57"/>
    </row>
    <row r="35" spans="1:10" ht="19.5" thickBot="1">
      <c r="A35" s="143"/>
      <c r="B35" s="50" t="s">
        <v>60</v>
      </c>
      <c r="C35" s="69"/>
      <c r="D35" s="132"/>
      <c r="E35" s="36" t="s">
        <v>60</v>
      </c>
      <c r="F35" s="36"/>
      <c r="G35" s="57"/>
      <c r="H35" s="57"/>
      <c r="I35" s="57"/>
      <c r="J35" s="57"/>
    </row>
    <row r="36" spans="1:10">
      <c r="A36" s="57"/>
      <c r="B36" s="57"/>
      <c r="C36" s="57"/>
      <c r="D36" s="57"/>
      <c r="E36" s="57"/>
      <c r="F36" s="57"/>
      <c r="G36" s="57"/>
      <c r="H36" s="57"/>
      <c r="I36" s="57"/>
      <c r="J36" s="57"/>
    </row>
    <row r="37" spans="1:10" ht="19.5" thickBot="1">
      <c r="A37" s="58" t="s">
        <v>148</v>
      </c>
      <c r="B37" s="57"/>
      <c r="C37" s="57"/>
      <c r="D37" s="57"/>
      <c r="E37" s="57"/>
      <c r="F37" s="57"/>
      <c r="G37" s="57"/>
      <c r="H37" s="57"/>
      <c r="I37" s="57"/>
      <c r="J37" s="57"/>
    </row>
    <row r="38" spans="1:10">
      <c r="A38" s="57"/>
      <c r="B38" s="114" t="s">
        <v>7</v>
      </c>
      <c r="C38" s="115"/>
      <c r="D38" s="16" t="s">
        <v>16</v>
      </c>
      <c r="E38" s="99" t="s">
        <v>123</v>
      </c>
      <c r="F38" s="99"/>
      <c r="G38" s="57"/>
      <c r="H38" s="57"/>
      <c r="I38" s="57"/>
      <c r="J38" s="57"/>
    </row>
    <row r="39" spans="1:10" ht="55.15" customHeight="1">
      <c r="A39" s="18" t="s">
        <v>137</v>
      </c>
      <c r="B39" s="109"/>
      <c r="C39" s="110"/>
      <c r="D39" s="42" t="str">
        <f>"簡潔に事業内容を分かりやすい一文で記載してください。
1行あたり20字、2行目安。現在の字数…"&amp;(LEN(B39))&amp;"文字
改行はAlt＋Enterで行ってください。"</f>
        <v>簡潔に事業内容を分かりやすい一文で記載してください。
1行あたり20字、2行目安。現在の字数…0文字
改行はAlt＋Enterで行ってください。</v>
      </c>
      <c r="E39" s="106" t="s">
        <v>73</v>
      </c>
      <c r="F39" s="105"/>
      <c r="G39" s="57"/>
      <c r="H39" s="57"/>
      <c r="I39" s="57"/>
      <c r="J39" s="57"/>
    </row>
    <row r="40" spans="1:10" ht="85.15" customHeight="1">
      <c r="A40" s="17" t="s">
        <v>36</v>
      </c>
      <c r="B40" s="109"/>
      <c r="C40" s="110"/>
      <c r="D40" s="42" t="str">
        <f>"1行あたり20字、5行目安。現在の字数…"&amp;(LEN(B40))&amp;"文字
改行はAlt＋Enterで行ってください。"</f>
        <v>1行あたり20字、5行目安。現在の字数…0文字
改行はAlt＋Enterで行ってください。</v>
      </c>
      <c r="E40" s="106" t="s">
        <v>138</v>
      </c>
      <c r="F40" s="105"/>
      <c r="G40" s="57"/>
      <c r="H40" s="57"/>
      <c r="I40" s="57"/>
      <c r="J40" s="57"/>
    </row>
    <row r="41" spans="1:10" ht="56.25">
      <c r="A41" s="17" t="s">
        <v>37</v>
      </c>
      <c r="B41" s="124" t="s">
        <v>173</v>
      </c>
      <c r="C41" s="125"/>
      <c r="D41" s="42" t="s">
        <v>39</v>
      </c>
      <c r="E41" s="128" t="s">
        <v>38</v>
      </c>
      <c r="F41" s="99"/>
      <c r="G41" s="57"/>
      <c r="H41" s="57"/>
      <c r="I41" s="57"/>
      <c r="J41" s="57"/>
    </row>
    <row r="42" spans="1:10" ht="38.25" thickBot="1">
      <c r="A42" s="18" t="s">
        <v>40</v>
      </c>
      <c r="B42" s="126"/>
      <c r="C42" s="127"/>
      <c r="D42" s="42" t="str">
        <f>"何の写真か分かるよう、タイトルを入力ください。
17字まで。現在の字数…"&amp;(LEN(B42))&amp;"字"</f>
        <v>何の写真か分かるよう、タイトルを入力ください。
17字まで。現在の字数…0字</v>
      </c>
      <c r="E42" s="116" t="s">
        <v>74</v>
      </c>
      <c r="F42" s="116"/>
      <c r="G42" s="57"/>
      <c r="H42" s="57"/>
      <c r="I42" s="57"/>
      <c r="J42" s="57"/>
    </row>
    <row r="43" spans="1:10">
      <c r="A43" s="57"/>
      <c r="B43" s="57"/>
      <c r="C43" s="57"/>
      <c r="D43" s="57"/>
      <c r="E43" s="57"/>
      <c r="F43" s="57"/>
      <c r="G43" s="57"/>
      <c r="H43" s="57"/>
      <c r="I43" s="57"/>
      <c r="J43" s="57"/>
    </row>
    <row r="44" spans="1:10">
      <c r="A44" s="58" t="s">
        <v>149</v>
      </c>
      <c r="B44" s="57"/>
      <c r="C44" s="57"/>
      <c r="D44" s="57"/>
      <c r="E44" s="57"/>
      <c r="F44" s="57"/>
      <c r="G44" s="57"/>
      <c r="H44" s="57"/>
      <c r="I44" s="57"/>
      <c r="J44" s="57"/>
    </row>
    <row r="45" spans="1:10">
      <c r="A45" s="57" t="s">
        <v>47</v>
      </c>
      <c r="B45" s="57"/>
      <c r="C45" s="57"/>
      <c r="D45" s="57"/>
      <c r="E45" s="57"/>
      <c r="F45" s="57"/>
      <c r="G45" s="57"/>
      <c r="H45" s="57"/>
      <c r="I45" s="57"/>
      <c r="J45" s="57"/>
    </row>
    <row r="46" spans="1:10">
      <c r="A46" s="57"/>
      <c r="B46" s="114" t="s">
        <v>7</v>
      </c>
      <c r="C46" s="115"/>
      <c r="D46" s="16" t="s">
        <v>16</v>
      </c>
      <c r="E46" s="99" t="s">
        <v>123</v>
      </c>
      <c r="F46" s="99"/>
      <c r="G46" s="57"/>
      <c r="H46" s="57"/>
      <c r="I46" s="57"/>
      <c r="J46" s="57"/>
    </row>
    <row r="47" spans="1:10" ht="37.5">
      <c r="A47" s="17" t="s">
        <v>41</v>
      </c>
      <c r="B47" s="111"/>
      <c r="C47" s="110"/>
      <c r="D47" s="42" t="str">
        <f>"例…手当等、休暇制度等、研修制度
13字まで。現在の字数…"&amp;(LEN(B47))&amp;"字"</f>
        <v>例…手当等、休暇制度等、研修制度
13字まで。現在の字数…0字</v>
      </c>
      <c r="E47" s="105" t="s">
        <v>75</v>
      </c>
      <c r="F47" s="105"/>
      <c r="G47" s="57"/>
      <c r="H47" s="57"/>
      <c r="I47" s="57"/>
      <c r="J47" s="57"/>
    </row>
    <row r="48" spans="1:10" ht="80.45" customHeight="1">
      <c r="A48" s="17" t="s">
        <v>42</v>
      </c>
      <c r="B48" s="109"/>
      <c r="C48" s="110"/>
      <c r="D48" s="42" t="str">
        <f>"1行あたり14字、5行目安。現在の字数…"&amp;(LEN(B48))&amp;"字。
改行はAlt＋Enterで行ってください。"</f>
        <v>1行あたり14字、5行目安。現在の字数…0字。
改行はAlt＋Enterで行ってください。</v>
      </c>
      <c r="E48" s="106" t="s">
        <v>76</v>
      </c>
      <c r="F48" s="105"/>
      <c r="G48" s="57"/>
      <c r="H48" s="57"/>
      <c r="I48" s="57"/>
      <c r="J48" s="57"/>
    </row>
    <row r="49" spans="1:10" ht="37.5">
      <c r="A49" s="17" t="s">
        <v>43</v>
      </c>
      <c r="B49" s="111"/>
      <c r="C49" s="110"/>
      <c r="D49" s="42" t="str">
        <f>"例…手当等、休暇制度等、研修制度
13字まで。現在の字数…"&amp;(LEN(B49))&amp;"字"</f>
        <v>例…手当等、休暇制度等、研修制度
13字まで。現在の字数…0字</v>
      </c>
      <c r="E49" s="105" t="s">
        <v>77</v>
      </c>
      <c r="F49" s="105"/>
      <c r="G49" s="57"/>
      <c r="H49" s="57"/>
      <c r="I49" s="57"/>
      <c r="J49" s="57"/>
    </row>
    <row r="50" spans="1:10" ht="80.45" customHeight="1">
      <c r="A50" s="17" t="s">
        <v>44</v>
      </c>
      <c r="B50" s="109"/>
      <c r="C50" s="110"/>
      <c r="D50" s="42" t="str">
        <f>"1行あたり14字、5行目安。現在の字数…"&amp;(LEN(B50))&amp;"字。
改行はAlt＋Enterで行ってください。"</f>
        <v>1行あたり14字、5行目安。現在の字数…0字。
改行はAlt＋Enterで行ってください。</v>
      </c>
      <c r="E50" s="106" t="s">
        <v>78</v>
      </c>
      <c r="F50" s="105"/>
      <c r="G50" s="57"/>
      <c r="H50" s="57"/>
      <c r="I50" s="57"/>
      <c r="J50" s="57"/>
    </row>
    <row r="51" spans="1:10" ht="37.5">
      <c r="A51" s="17" t="s">
        <v>45</v>
      </c>
      <c r="B51" s="111"/>
      <c r="C51" s="110"/>
      <c r="D51" s="42" t="str">
        <f>"例…手当等、休暇制度等、研修制度
13字まで。現在の字数…"&amp;(LEN(B51))&amp;"字"</f>
        <v>例…手当等、休暇制度等、研修制度
13字まで。現在の字数…0字</v>
      </c>
      <c r="E51" s="105" t="s">
        <v>79</v>
      </c>
      <c r="F51" s="105"/>
      <c r="G51" s="57"/>
      <c r="H51" s="57"/>
      <c r="I51" s="57"/>
      <c r="J51" s="57"/>
    </row>
    <row r="52" spans="1:10" ht="80.45" customHeight="1" thickBot="1">
      <c r="A52" s="17" t="s">
        <v>46</v>
      </c>
      <c r="B52" s="112"/>
      <c r="C52" s="113"/>
      <c r="D52" s="42" t="str">
        <f>"1行あたり14字、5行目安。現在の字数…"&amp;(LEN(B52))&amp;"字。
改行はAlt＋Enterで行ってください。"</f>
        <v>1行あたり14字、5行目安。現在の字数…0字。
改行はAlt＋Enterで行ってください。</v>
      </c>
      <c r="E52" s="106" t="s">
        <v>80</v>
      </c>
      <c r="F52" s="105"/>
      <c r="G52" s="57"/>
      <c r="H52" s="57"/>
      <c r="I52" s="57"/>
      <c r="J52" s="57"/>
    </row>
    <row r="53" spans="1:10">
      <c r="A53" s="57"/>
      <c r="B53" s="57"/>
      <c r="C53" s="57"/>
      <c r="D53" s="57"/>
      <c r="E53" s="57"/>
      <c r="F53" s="57"/>
      <c r="G53" s="57"/>
      <c r="H53" s="57"/>
      <c r="I53" s="57"/>
      <c r="J53" s="57"/>
    </row>
    <row r="54" spans="1:10">
      <c r="A54" s="58" t="s">
        <v>150</v>
      </c>
      <c r="B54" s="57"/>
      <c r="C54" s="57"/>
      <c r="D54" s="57"/>
      <c r="E54" s="57"/>
      <c r="F54" s="57"/>
      <c r="G54" s="57"/>
      <c r="H54" s="57"/>
      <c r="I54" s="57"/>
      <c r="J54" s="57"/>
    </row>
    <row r="55" spans="1:10">
      <c r="A55" s="57" t="s">
        <v>49</v>
      </c>
      <c r="B55" s="57"/>
      <c r="C55" s="57"/>
      <c r="D55" s="57"/>
      <c r="E55" s="57"/>
      <c r="F55" s="57"/>
      <c r="G55" s="57"/>
      <c r="H55" s="57"/>
      <c r="I55" s="57"/>
      <c r="J55" s="57"/>
    </row>
    <row r="56" spans="1:10">
      <c r="A56" s="57"/>
      <c r="B56" s="114" t="s">
        <v>7</v>
      </c>
      <c r="C56" s="115"/>
      <c r="D56" s="16" t="s">
        <v>16</v>
      </c>
      <c r="E56" s="99" t="s">
        <v>123</v>
      </c>
      <c r="F56" s="99"/>
      <c r="G56" s="57"/>
      <c r="H56" s="57"/>
      <c r="I56" s="57"/>
      <c r="J56" s="57"/>
    </row>
    <row r="57" spans="1:10" ht="44.45" customHeight="1">
      <c r="A57" s="17" t="s">
        <v>48</v>
      </c>
      <c r="B57" s="111"/>
      <c r="C57" s="110"/>
      <c r="D57" s="42" t="str">
        <f>"例…我が社の魅力、社員の一日、我が社の○○制度
43字まで。現在の字数…"&amp;(LEN(B57))&amp;"字"</f>
        <v>例…我が社の魅力、社員の一日、我が社の○○制度
43字まで。現在の字数…0字</v>
      </c>
      <c r="E57" s="105" t="s">
        <v>89</v>
      </c>
      <c r="F57" s="105"/>
      <c r="G57" s="57"/>
      <c r="H57" s="57"/>
      <c r="I57" s="57"/>
      <c r="J57" s="57"/>
    </row>
    <row r="58" spans="1:10" ht="229.9" customHeight="1" thickBot="1">
      <c r="A58" s="17" t="s">
        <v>50</v>
      </c>
      <c r="B58" s="129"/>
      <c r="C58" s="130"/>
      <c r="D58" s="42" t="str">
        <f>"1行あたり46字、8行目安。現在の字数…"&amp;(LEN(B58))&amp;"字
改行はAlt＋Enterで行ってください。
原則はこちら・入力シートでの入力ですが、図表を使用したいなどの場合は印刷用シートに直接入力してください。この場合はレイアウトに必ず収まるようにしてください。"</f>
        <v>1行あたり46字、8行目安。現在の字数…0字
改行はAlt＋Enterで行ってください。
原則はこちら・入力シートでの入力ですが、図表を使用したいなどの場合は印刷用シートに直接入力してください。この場合はレイアウトに必ず収まるようにしてください。</v>
      </c>
      <c r="E58" s="107" t="s">
        <v>136</v>
      </c>
      <c r="F58" s="108"/>
      <c r="G58" s="57"/>
      <c r="H58" s="57"/>
      <c r="I58" s="57"/>
      <c r="J58" s="57"/>
    </row>
    <row r="59" spans="1:10">
      <c r="A59" s="57"/>
      <c r="B59" s="57"/>
      <c r="C59" s="57"/>
      <c r="D59" s="57"/>
      <c r="E59" s="57"/>
      <c r="F59" s="57"/>
      <c r="G59" s="57"/>
      <c r="H59" s="57"/>
      <c r="I59" s="57"/>
      <c r="J59" s="57"/>
    </row>
    <row r="60" spans="1:10">
      <c r="A60" s="58" t="s">
        <v>151</v>
      </c>
      <c r="B60" s="57"/>
      <c r="C60" s="57"/>
      <c r="D60" s="57"/>
      <c r="E60" s="57"/>
      <c r="F60" s="57"/>
      <c r="G60" s="57"/>
      <c r="H60" s="57"/>
      <c r="I60" s="57"/>
      <c r="J60" s="57"/>
    </row>
    <row r="61" spans="1:10" ht="159.6" customHeight="1">
      <c r="A61" s="134" t="s">
        <v>175</v>
      </c>
      <c r="B61" s="135"/>
      <c r="C61" s="135"/>
      <c r="D61" s="135"/>
      <c r="E61" s="57"/>
      <c r="F61" s="57"/>
      <c r="G61" s="57"/>
      <c r="H61" s="57"/>
      <c r="I61" s="57"/>
      <c r="J61" s="57"/>
    </row>
    <row r="62" spans="1:10" ht="20.45" customHeight="1">
      <c r="A62" s="56" t="s">
        <v>131</v>
      </c>
      <c r="B62" s="62" t="s">
        <v>167</v>
      </c>
      <c r="C62" s="57"/>
      <c r="D62" s="57"/>
      <c r="E62" s="57"/>
      <c r="F62" s="57"/>
      <c r="G62" s="57"/>
      <c r="H62" s="57"/>
      <c r="I62" s="57"/>
      <c r="J62" s="57"/>
    </row>
    <row r="63" spans="1:10" hidden="1">
      <c r="A63" s="57"/>
      <c r="B63" s="97" t="s">
        <v>7</v>
      </c>
      <c r="C63" s="98"/>
      <c r="D63" s="16" t="s">
        <v>16</v>
      </c>
      <c r="E63" s="99" t="s">
        <v>123</v>
      </c>
      <c r="F63" s="99"/>
      <c r="G63" s="57"/>
      <c r="H63" s="57"/>
      <c r="I63" s="57"/>
      <c r="J63" s="57"/>
    </row>
    <row r="64" spans="1:10" hidden="1">
      <c r="A64" s="133" t="s">
        <v>52</v>
      </c>
      <c r="B64" s="63" t="s">
        <v>93</v>
      </c>
      <c r="C64" s="64" t="str">
        <f>IF(G64&gt;0,"○"," ")</f>
        <v xml:space="preserve"> </v>
      </c>
      <c r="D64" s="131" t="s">
        <v>166</v>
      </c>
      <c r="E64" s="65" t="s">
        <v>93</v>
      </c>
      <c r="F64" s="38" t="s">
        <v>115</v>
      </c>
      <c r="G64" s="57">
        <f>COUNT(C72:C76,C78,C85:C89,C91,C98:C102,C104,C111:C115,C117)</f>
        <v>0</v>
      </c>
      <c r="H64" s="57"/>
      <c r="I64" s="57"/>
      <c r="J64" s="57"/>
    </row>
    <row r="65" spans="1:10" ht="19.5" hidden="1" thickBot="1">
      <c r="A65" s="133"/>
      <c r="B65" s="55" t="s">
        <v>94</v>
      </c>
      <c r="C65" s="66" t="str">
        <f>IF(G65&gt;0,"○"," ")</f>
        <v xml:space="preserve"> </v>
      </c>
      <c r="D65" s="132"/>
      <c r="E65" s="38" t="s">
        <v>94</v>
      </c>
      <c r="F65" s="38" t="s">
        <v>72</v>
      </c>
      <c r="G65" s="57">
        <f>COUNT(C77,C78,C90,C91,C103,C104,C116,C117)</f>
        <v>0</v>
      </c>
      <c r="H65" s="57"/>
      <c r="I65" s="57"/>
      <c r="J65" s="57"/>
    </row>
    <row r="66" spans="1:10">
      <c r="A66" s="60"/>
      <c r="B66" s="67"/>
      <c r="C66" s="57"/>
      <c r="D66" s="56"/>
      <c r="E66" s="67"/>
      <c r="F66" s="57"/>
      <c r="G66" s="57"/>
      <c r="H66" s="57"/>
      <c r="I66" s="57"/>
      <c r="J66" s="57"/>
    </row>
    <row r="67" spans="1:10" ht="19.5" thickBot="1">
      <c r="A67" s="60" t="s">
        <v>132</v>
      </c>
      <c r="B67" s="67"/>
      <c r="C67" s="57"/>
      <c r="D67" s="56"/>
      <c r="E67" s="67"/>
      <c r="F67" s="57"/>
      <c r="G67" s="57"/>
      <c r="H67" s="57"/>
      <c r="I67" s="57"/>
      <c r="J67" s="57"/>
    </row>
    <row r="68" spans="1:10">
      <c r="A68" s="57"/>
      <c r="B68" s="114" t="s">
        <v>7</v>
      </c>
      <c r="C68" s="115"/>
      <c r="D68" s="16" t="s">
        <v>16</v>
      </c>
      <c r="E68" s="99" t="s">
        <v>123</v>
      </c>
      <c r="F68" s="99"/>
      <c r="G68" s="57"/>
      <c r="H68" s="57"/>
      <c r="I68" s="57"/>
      <c r="J68" s="57"/>
    </row>
    <row r="69" spans="1:10" ht="50.45" customHeight="1">
      <c r="A69" s="17" t="s">
        <v>51</v>
      </c>
      <c r="B69" s="100"/>
      <c r="C69" s="101"/>
      <c r="D69" s="42" t="str">
        <f>"1行あたり6字、3行目安。現在の字数…"&amp;(LEN(B69))&amp;"字
改行はAlt＋Enterで行ってください。"</f>
        <v>1行あたり6字、3行目安。現在の字数…0字
改行はAlt＋Enterで行ってください。</v>
      </c>
      <c r="E69" s="96" t="s">
        <v>107</v>
      </c>
      <c r="F69" s="96"/>
      <c r="G69" s="57"/>
      <c r="H69" s="57"/>
      <c r="I69" s="57"/>
      <c r="J69" s="57"/>
    </row>
    <row r="70" spans="1:10" ht="50.45" customHeight="1">
      <c r="A70" s="18" t="s">
        <v>53</v>
      </c>
      <c r="B70" s="100"/>
      <c r="C70" s="101"/>
      <c r="D70" s="42" t="str">
        <f>"1行あたり13字、3行目安。現在の字数…"&amp;(LEN(B70))&amp;"字
改行はAlt＋Enterで行ってください。"</f>
        <v>1行あたり13字、3行目安。現在の字数…0字
改行はAlt＋Enterで行ってください。</v>
      </c>
      <c r="E70" s="96" t="s">
        <v>108</v>
      </c>
      <c r="F70" s="96"/>
      <c r="G70" s="57"/>
      <c r="H70" s="57"/>
      <c r="I70" s="57"/>
      <c r="J70" s="57"/>
    </row>
    <row r="71" spans="1:10" ht="79.900000000000006" customHeight="1">
      <c r="A71" s="17" t="s">
        <v>54</v>
      </c>
      <c r="B71" s="100"/>
      <c r="C71" s="101"/>
      <c r="D71" s="51" t="str">
        <f>"1行あたり11字、3行目安。現在の字数…"&amp;(LEN(B71))&amp;"字
改行はAlt＋Enterで行ってください。
基本給や手当の金額を入力してください。例示で結構ですので数字を明記してください。"</f>
        <v>1行あたり11字、3行目安。現在の字数…0字
改行はAlt＋Enterで行ってください。
基本給や手当の金額を入力してください。例示で結構ですので数字を明記してください。</v>
      </c>
      <c r="E71" s="96" t="s">
        <v>119</v>
      </c>
      <c r="F71" s="96"/>
      <c r="G71" s="57"/>
      <c r="H71" s="57"/>
      <c r="I71" s="57"/>
      <c r="J71" s="57"/>
    </row>
    <row r="72" spans="1:10" ht="18" customHeight="1">
      <c r="A72" s="136" t="s">
        <v>96</v>
      </c>
      <c r="B72" s="53" t="s">
        <v>97</v>
      </c>
      <c r="C72" s="75"/>
      <c r="D72" s="102" t="s">
        <v>130</v>
      </c>
      <c r="E72" s="38" t="s">
        <v>97</v>
      </c>
      <c r="F72" s="38"/>
      <c r="G72" s="62"/>
      <c r="H72" s="57"/>
      <c r="I72" s="57"/>
      <c r="J72" s="57"/>
    </row>
    <row r="73" spans="1:10" ht="18" customHeight="1">
      <c r="A73" s="137"/>
      <c r="B73" s="53" t="s">
        <v>98</v>
      </c>
      <c r="C73" s="75"/>
      <c r="D73" s="103"/>
      <c r="E73" s="38" t="s">
        <v>98</v>
      </c>
      <c r="F73" s="38"/>
      <c r="G73" s="139"/>
      <c r="H73" s="134"/>
      <c r="I73" s="134"/>
      <c r="J73" s="134"/>
    </row>
    <row r="74" spans="1:10" ht="18" customHeight="1">
      <c r="A74" s="137"/>
      <c r="B74" s="53" t="s">
        <v>99</v>
      </c>
      <c r="C74" s="75"/>
      <c r="D74" s="103"/>
      <c r="E74" s="38" t="s">
        <v>99</v>
      </c>
      <c r="F74" s="38"/>
      <c r="G74" s="140"/>
      <c r="H74" s="134"/>
      <c r="I74" s="134"/>
      <c r="J74" s="134"/>
    </row>
    <row r="75" spans="1:10" ht="18" customHeight="1">
      <c r="A75" s="137"/>
      <c r="B75" s="53" t="s">
        <v>100</v>
      </c>
      <c r="C75" s="75"/>
      <c r="D75" s="103"/>
      <c r="E75" s="38" t="s">
        <v>100</v>
      </c>
      <c r="F75" s="38"/>
      <c r="G75" s="140"/>
      <c r="H75" s="134"/>
      <c r="I75" s="134"/>
      <c r="J75" s="134"/>
    </row>
    <row r="76" spans="1:10" ht="18" customHeight="1">
      <c r="A76" s="137"/>
      <c r="B76" s="54" t="s">
        <v>114</v>
      </c>
      <c r="C76" s="75"/>
      <c r="D76" s="103"/>
      <c r="E76" s="52" t="s">
        <v>114</v>
      </c>
      <c r="F76" s="38">
        <v>3</v>
      </c>
      <c r="G76" s="140"/>
      <c r="H76" s="134"/>
      <c r="I76" s="134"/>
      <c r="J76" s="134"/>
    </row>
    <row r="77" spans="1:10" ht="18" customHeight="1">
      <c r="A77" s="137"/>
      <c r="B77" s="53" t="s">
        <v>101</v>
      </c>
      <c r="C77" s="75"/>
      <c r="D77" s="103"/>
      <c r="E77" s="38" t="s">
        <v>101</v>
      </c>
      <c r="F77" s="38"/>
      <c r="G77" s="140"/>
      <c r="H77" s="134"/>
      <c r="I77" s="134"/>
      <c r="J77" s="134"/>
    </row>
    <row r="78" spans="1:10" ht="18" customHeight="1" thickBot="1">
      <c r="A78" s="138"/>
      <c r="B78" s="55" t="s">
        <v>102</v>
      </c>
      <c r="C78" s="74"/>
      <c r="D78" s="104"/>
      <c r="E78" s="38" t="s">
        <v>102</v>
      </c>
      <c r="F78" s="38"/>
      <c r="G78" s="140"/>
      <c r="H78" s="134"/>
      <c r="I78" s="134"/>
      <c r="J78" s="134"/>
    </row>
    <row r="79" spans="1:10">
      <c r="A79" s="60"/>
      <c r="B79" s="67"/>
      <c r="C79" s="57"/>
      <c r="D79" s="56"/>
      <c r="E79" s="67"/>
      <c r="F79" s="57"/>
      <c r="G79" s="57"/>
      <c r="H79" s="57"/>
      <c r="I79" s="57"/>
      <c r="J79" s="57"/>
    </row>
    <row r="80" spans="1:10">
      <c r="A80" s="60" t="s">
        <v>133</v>
      </c>
      <c r="B80" s="67"/>
      <c r="C80" s="57"/>
      <c r="D80" s="56"/>
      <c r="E80" s="67"/>
      <c r="F80" s="57"/>
      <c r="G80" s="57"/>
      <c r="H80" s="57"/>
      <c r="I80" s="57"/>
      <c r="J80" s="57"/>
    </row>
    <row r="81" spans="1:10">
      <c r="A81" s="57"/>
      <c r="B81" s="114" t="s">
        <v>7</v>
      </c>
      <c r="C81" s="115"/>
      <c r="D81" s="16" t="s">
        <v>16</v>
      </c>
      <c r="E81" s="99" t="s">
        <v>123</v>
      </c>
      <c r="F81" s="99"/>
      <c r="G81" s="57"/>
      <c r="H81" s="57"/>
      <c r="I81" s="57"/>
      <c r="J81" s="57"/>
    </row>
    <row r="82" spans="1:10" ht="50.45" customHeight="1">
      <c r="A82" s="17" t="s">
        <v>51</v>
      </c>
      <c r="B82" s="100"/>
      <c r="C82" s="101"/>
      <c r="D82" s="42" t="str">
        <f>"1行あたり6字、3行目安。現在の字数…"&amp;(LEN(B82))&amp;"字
改行はAlt＋Enterで行ってください。"</f>
        <v>1行あたり6字、3行目安。現在の字数…0字
改行はAlt＋Enterで行ってください。</v>
      </c>
      <c r="E82" s="96" t="s">
        <v>116</v>
      </c>
      <c r="F82" s="96"/>
      <c r="G82" s="57"/>
      <c r="H82" s="57"/>
      <c r="I82" s="57"/>
      <c r="J82" s="57"/>
    </row>
    <row r="83" spans="1:10" ht="50.45" customHeight="1">
      <c r="A83" s="18" t="s">
        <v>53</v>
      </c>
      <c r="B83" s="100"/>
      <c r="C83" s="101"/>
      <c r="D83" s="42" t="str">
        <f>"1行あたり13字、3行目安。現在の字数…"&amp;(LEN(B83))&amp;"字
改行はAlt＋Enterで行ってください。"</f>
        <v>1行あたり13字、3行目安。現在の字数…0字
改行はAlt＋Enterで行ってください。</v>
      </c>
      <c r="E83" s="96" t="s">
        <v>117</v>
      </c>
      <c r="F83" s="96"/>
      <c r="G83" s="57"/>
      <c r="H83" s="57"/>
      <c r="I83" s="57"/>
      <c r="J83" s="57"/>
    </row>
    <row r="84" spans="1:10" ht="75">
      <c r="A84" s="17" t="s">
        <v>54</v>
      </c>
      <c r="B84" s="100"/>
      <c r="C84" s="101"/>
      <c r="D84" s="51" t="str">
        <f>"1行あたり11字、3行目安。現在の字数…"&amp;(LEN(B84))&amp;"字
改行はAlt＋Enterで行ってください。
基本給や手当の金額を入力してください。例示で結構ですので数字を明記してください。"</f>
        <v>1行あたり11字、3行目安。現在の字数…0字
改行はAlt＋Enterで行ってください。
基本給や手当の金額を入力してください。例示で結構ですので数字を明記してください。</v>
      </c>
      <c r="E84" s="96" t="s">
        <v>118</v>
      </c>
      <c r="F84" s="96"/>
      <c r="G84" s="57"/>
      <c r="H84" s="57"/>
      <c r="I84" s="57"/>
      <c r="J84" s="57"/>
    </row>
    <row r="85" spans="1:10" ht="18" customHeight="1">
      <c r="A85" s="136" t="s">
        <v>96</v>
      </c>
      <c r="B85" s="53" t="s">
        <v>97</v>
      </c>
      <c r="C85" s="75"/>
      <c r="D85" s="102" t="s">
        <v>144</v>
      </c>
      <c r="E85" s="38" t="s">
        <v>97</v>
      </c>
      <c r="F85" s="38"/>
      <c r="G85" s="62"/>
      <c r="H85" s="57"/>
      <c r="I85" s="57"/>
      <c r="J85" s="57"/>
    </row>
    <row r="86" spans="1:10" ht="18" customHeight="1">
      <c r="A86" s="137"/>
      <c r="B86" s="53" t="s">
        <v>98</v>
      </c>
      <c r="C86" s="75"/>
      <c r="D86" s="103"/>
      <c r="E86" s="38" t="s">
        <v>98</v>
      </c>
      <c r="F86" s="38"/>
      <c r="G86" s="139"/>
      <c r="H86" s="134"/>
      <c r="I86" s="134"/>
      <c r="J86" s="134"/>
    </row>
    <row r="87" spans="1:10" ht="18" customHeight="1">
      <c r="A87" s="137"/>
      <c r="B87" s="53" t="s">
        <v>99</v>
      </c>
      <c r="C87" s="75"/>
      <c r="D87" s="103"/>
      <c r="E87" s="38" t="s">
        <v>99</v>
      </c>
      <c r="F87" s="38"/>
      <c r="G87" s="140"/>
      <c r="H87" s="134"/>
      <c r="I87" s="134"/>
      <c r="J87" s="134"/>
    </row>
    <row r="88" spans="1:10" ht="18" customHeight="1">
      <c r="A88" s="137"/>
      <c r="B88" s="53" t="s">
        <v>100</v>
      </c>
      <c r="C88" s="75"/>
      <c r="D88" s="103"/>
      <c r="E88" s="38" t="s">
        <v>100</v>
      </c>
      <c r="F88" s="38"/>
      <c r="G88" s="140"/>
      <c r="H88" s="134"/>
      <c r="I88" s="134"/>
      <c r="J88" s="134"/>
    </row>
    <row r="89" spans="1:10" ht="18" customHeight="1">
      <c r="A89" s="137"/>
      <c r="B89" s="54" t="s">
        <v>114</v>
      </c>
      <c r="C89" s="75"/>
      <c r="D89" s="103"/>
      <c r="E89" s="52" t="s">
        <v>114</v>
      </c>
      <c r="F89" s="38"/>
      <c r="G89" s="140"/>
      <c r="H89" s="134"/>
      <c r="I89" s="134"/>
      <c r="J89" s="134"/>
    </row>
    <row r="90" spans="1:10" ht="18" customHeight="1">
      <c r="A90" s="137"/>
      <c r="B90" s="53" t="s">
        <v>101</v>
      </c>
      <c r="C90" s="75"/>
      <c r="D90" s="103"/>
      <c r="E90" s="38" t="s">
        <v>101</v>
      </c>
      <c r="F90" s="38"/>
      <c r="G90" s="140"/>
      <c r="H90" s="134"/>
      <c r="I90" s="134"/>
      <c r="J90" s="134"/>
    </row>
    <row r="91" spans="1:10" ht="18" customHeight="1" thickBot="1">
      <c r="A91" s="138"/>
      <c r="B91" s="55" t="s">
        <v>102</v>
      </c>
      <c r="C91" s="74"/>
      <c r="D91" s="104"/>
      <c r="E91" s="38" t="s">
        <v>102</v>
      </c>
      <c r="F91" s="38">
        <v>2</v>
      </c>
      <c r="G91" s="140"/>
      <c r="H91" s="134"/>
      <c r="I91" s="134"/>
      <c r="J91" s="134"/>
    </row>
    <row r="92" spans="1:10">
      <c r="A92" s="60"/>
      <c r="B92" s="67"/>
      <c r="C92" s="57"/>
      <c r="D92" s="56"/>
      <c r="E92" s="67"/>
      <c r="F92" s="57"/>
      <c r="G92" s="57"/>
      <c r="H92" s="57"/>
      <c r="I92" s="57"/>
      <c r="J92" s="57"/>
    </row>
    <row r="93" spans="1:10">
      <c r="A93" s="60" t="s">
        <v>134</v>
      </c>
      <c r="B93" s="67"/>
      <c r="C93" s="57"/>
      <c r="D93" s="56"/>
      <c r="E93" s="67"/>
      <c r="F93" s="57"/>
      <c r="G93" s="57"/>
      <c r="H93" s="57"/>
      <c r="I93" s="57"/>
      <c r="J93" s="57"/>
    </row>
    <row r="94" spans="1:10">
      <c r="A94" s="57"/>
      <c r="B94" s="114" t="s">
        <v>7</v>
      </c>
      <c r="C94" s="115"/>
      <c r="D94" s="16" t="s">
        <v>16</v>
      </c>
      <c r="E94" s="99" t="s">
        <v>123</v>
      </c>
      <c r="F94" s="99"/>
      <c r="G94" s="57"/>
      <c r="H94" s="57"/>
      <c r="I94" s="57"/>
      <c r="J94" s="57"/>
    </row>
    <row r="95" spans="1:10" ht="50.45" customHeight="1">
      <c r="A95" s="17" t="s">
        <v>51</v>
      </c>
      <c r="B95" s="100"/>
      <c r="C95" s="101"/>
      <c r="D95" s="42" t="str">
        <f>"1行あたり6字、3行目安。現在の字数…"&amp;(LEN(B95))&amp;"字
改行はAlt＋Enterで行ってください。"</f>
        <v>1行あたり6字、3行目安。現在の字数…0字
改行はAlt＋Enterで行ってください。</v>
      </c>
      <c r="E95" s="96" t="s">
        <v>120</v>
      </c>
      <c r="F95" s="96"/>
      <c r="G95" s="57"/>
      <c r="H95" s="57"/>
      <c r="I95" s="57"/>
      <c r="J95" s="57"/>
    </row>
    <row r="96" spans="1:10" ht="50.45" customHeight="1">
      <c r="A96" s="18" t="s">
        <v>53</v>
      </c>
      <c r="B96" s="100"/>
      <c r="C96" s="101"/>
      <c r="D96" s="42" t="str">
        <f>"1行あたり13字、3行目安。現在の字数…"&amp;(LEN(B96))&amp;"字
改行はAlt＋Enterで行ってください。"</f>
        <v>1行あたり13字、3行目安。現在の字数…0字
改行はAlt＋Enterで行ってください。</v>
      </c>
      <c r="E96" s="96" t="s">
        <v>121</v>
      </c>
      <c r="F96" s="96"/>
      <c r="G96" s="57"/>
      <c r="H96" s="57"/>
      <c r="I96" s="57"/>
      <c r="J96" s="57"/>
    </row>
    <row r="97" spans="1:10" ht="75">
      <c r="A97" s="17" t="s">
        <v>54</v>
      </c>
      <c r="B97" s="100"/>
      <c r="C97" s="101"/>
      <c r="D97" s="51" t="str">
        <f>"1行あたり11字、3行目安。現在の字数…"&amp;(LEN(B97))&amp;"字
改行はAlt＋Enterで行ってください。
基本給や手当の金額を入力してください。例示で結構ですので数字を明記してください。"</f>
        <v>1行あたり11字、3行目安。現在の字数…0字
改行はAlt＋Enterで行ってください。
基本給や手当の金額を入力してください。例示で結構ですので数字を明記してください。</v>
      </c>
      <c r="E97" s="96" t="s">
        <v>122</v>
      </c>
      <c r="F97" s="96"/>
      <c r="G97" s="57"/>
      <c r="H97" s="57"/>
      <c r="I97" s="57"/>
      <c r="J97" s="57"/>
    </row>
    <row r="98" spans="1:10" ht="18" customHeight="1">
      <c r="A98" s="136" t="s">
        <v>96</v>
      </c>
      <c r="B98" s="53" t="s">
        <v>97</v>
      </c>
      <c r="C98" s="75"/>
      <c r="D98" s="102" t="s">
        <v>130</v>
      </c>
      <c r="E98" s="38" t="s">
        <v>97</v>
      </c>
      <c r="F98" s="38"/>
      <c r="G98" s="62"/>
      <c r="H98" s="57"/>
      <c r="I98" s="57"/>
      <c r="J98" s="57"/>
    </row>
    <row r="99" spans="1:10" ht="18" customHeight="1">
      <c r="A99" s="137"/>
      <c r="B99" s="53" t="s">
        <v>98</v>
      </c>
      <c r="C99" s="75"/>
      <c r="D99" s="103"/>
      <c r="E99" s="38" t="s">
        <v>98</v>
      </c>
      <c r="F99" s="38"/>
      <c r="G99" s="139"/>
      <c r="H99" s="134"/>
      <c r="I99" s="134"/>
      <c r="J99" s="134"/>
    </row>
    <row r="100" spans="1:10" ht="18" customHeight="1">
      <c r="A100" s="137"/>
      <c r="B100" s="53" t="s">
        <v>99</v>
      </c>
      <c r="C100" s="75"/>
      <c r="D100" s="103"/>
      <c r="E100" s="38" t="s">
        <v>99</v>
      </c>
      <c r="F100" s="38"/>
      <c r="G100" s="140"/>
      <c r="H100" s="134"/>
      <c r="I100" s="134"/>
      <c r="J100" s="134"/>
    </row>
    <row r="101" spans="1:10" ht="18" customHeight="1">
      <c r="A101" s="137"/>
      <c r="B101" s="53" t="s">
        <v>100</v>
      </c>
      <c r="C101" s="75"/>
      <c r="D101" s="103"/>
      <c r="E101" s="38" t="s">
        <v>100</v>
      </c>
      <c r="F101" s="38"/>
      <c r="G101" s="140"/>
      <c r="H101" s="134"/>
      <c r="I101" s="134"/>
      <c r="J101" s="134"/>
    </row>
    <row r="102" spans="1:10" ht="18" customHeight="1">
      <c r="A102" s="137"/>
      <c r="B102" s="54" t="s">
        <v>114</v>
      </c>
      <c r="C102" s="75"/>
      <c r="D102" s="103"/>
      <c r="E102" s="52" t="s">
        <v>114</v>
      </c>
      <c r="F102" s="38"/>
      <c r="G102" s="140"/>
      <c r="H102" s="134"/>
      <c r="I102" s="134"/>
      <c r="J102" s="134"/>
    </row>
    <row r="103" spans="1:10" ht="18" customHeight="1">
      <c r="A103" s="137"/>
      <c r="B103" s="53" t="s">
        <v>101</v>
      </c>
      <c r="C103" s="75"/>
      <c r="D103" s="103"/>
      <c r="E103" s="38" t="s">
        <v>101</v>
      </c>
      <c r="F103" s="38"/>
      <c r="G103" s="140"/>
      <c r="H103" s="134"/>
      <c r="I103" s="134"/>
      <c r="J103" s="134"/>
    </row>
    <row r="104" spans="1:10" ht="18" customHeight="1" thickBot="1">
      <c r="A104" s="138"/>
      <c r="B104" s="55" t="s">
        <v>102</v>
      </c>
      <c r="C104" s="74"/>
      <c r="D104" s="104"/>
      <c r="E104" s="38" t="s">
        <v>102</v>
      </c>
      <c r="F104" s="38">
        <v>1</v>
      </c>
      <c r="G104" s="140"/>
      <c r="H104" s="134"/>
      <c r="I104" s="134"/>
      <c r="J104" s="134"/>
    </row>
    <row r="105" spans="1:10">
      <c r="A105" s="60"/>
      <c r="B105" s="67"/>
      <c r="C105" s="57"/>
      <c r="D105" s="56"/>
      <c r="E105" s="67"/>
      <c r="F105" s="57"/>
      <c r="G105" s="57"/>
      <c r="H105" s="57"/>
      <c r="I105" s="57"/>
      <c r="J105" s="57"/>
    </row>
    <row r="106" spans="1:10">
      <c r="A106" s="60" t="s">
        <v>135</v>
      </c>
      <c r="B106" s="67"/>
      <c r="C106" s="57"/>
      <c r="D106" s="56"/>
      <c r="E106" s="67"/>
      <c r="F106" s="57"/>
      <c r="G106" s="57"/>
      <c r="H106" s="57"/>
      <c r="I106" s="57"/>
      <c r="J106" s="57"/>
    </row>
    <row r="107" spans="1:10">
      <c r="A107" s="57"/>
      <c r="B107" s="114" t="s">
        <v>7</v>
      </c>
      <c r="C107" s="115"/>
      <c r="D107" s="16" t="s">
        <v>16</v>
      </c>
      <c r="E107" s="99" t="s">
        <v>123</v>
      </c>
      <c r="F107" s="99"/>
      <c r="G107" s="57"/>
      <c r="H107" s="57"/>
      <c r="I107" s="57"/>
      <c r="J107" s="57"/>
    </row>
    <row r="108" spans="1:10" ht="50.45" customHeight="1">
      <c r="A108" s="17" t="s">
        <v>51</v>
      </c>
      <c r="B108" s="100"/>
      <c r="C108" s="101"/>
      <c r="D108" s="42" t="str">
        <f>"1行あたり6字、3行目安。現在の字数…"&amp;(LEN(B108))&amp;"字
改行はAlt＋Enterで行ってください。"</f>
        <v>1行あたり6字、3行目安。現在の字数…0字
改行はAlt＋Enterで行ってください。</v>
      </c>
      <c r="E108" s="96"/>
      <c r="F108" s="96"/>
      <c r="G108" s="57"/>
      <c r="H108" s="57"/>
      <c r="I108" s="57"/>
      <c r="J108" s="57"/>
    </row>
    <row r="109" spans="1:10" ht="50.45" customHeight="1">
      <c r="A109" s="18" t="s">
        <v>53</v>
      </c>
      <c r="B109" s="100"/>
      <c r="C109" s="101"/>
      <c r="D109" s="42" t="str">
        <f>"1行あたり13字、3行目安。現在の字数…"&amp;(LEN(B109))&amp;"字
改行はAlt＋Enterで行ってください。"</f>
        <v>1行あたり13字、3行目安。現在の字数…0字
改行はAlt＋Enterで行ってください。</v>
      </c>
      <c r="E109" s="96"/>
      <c r="F109" s="96"/>
      <c r="G109" s="57"/>
      <c r="H109" s="57"/>
      <c r="I109" s="57"/>
      <c r="J109" s="57"/>
    </row>
    <row r="110" spans="1:10" ht="75">
      <c r="A110" s="17" t="s">
        <v>54</v>
      </c>
      <c r="B110" s="100"/>
      <c r="C110" s="101"/>
      <c r="D110" s="51" t="str">
        <f>"1行あたり11字、3行目安。現在の字数…"&amp;(LEN(B110))&amp;"字
改行はAlt＋Enterで行ってください。
基本給や手当の金額を入力してください。例示で結構ですので数字を明記してください。"</f>
        <v>1行あたり11字、3行目安。現在の字数…0字
改行はAlt＋Enterで行ってください。
基本給や手当の金額を入力してください。例示で結構ですので数字を明記してください。</v>
      </c>
      <c r="E110" s="96"/>
      <c r="F110" s="96"/>
      <c r="G110" s="57"/>
      <c r="H110" s="57"/>
      <c r="I110" s="57"/>
      <c r="J110" s="57"/>
    </row>
    <row r="111" spans="1:10" ht="18" customHeight="1">
      <c r="A111" s="136" t="s">
        <v>96</v>
      </c>
      <c r="B111" s="53" t="s">
        <v>97</v>
      </c>
      <c r="C111" s="75"/>
      <c r="D111" s="102" t="s">
        <v>130</v>
      </c>
      <c r="E111" s="38" t="s">
        <v>97</v>
      </c>
      <c r="F111" s="38"/>
      <c r="G111" s="62"/>
      <c r="H111" s="57"/>
      <c r="I111" s="57"/>
      <c r="J111" s="57"/>
    </row>
    <row r="112" spans="1:10" ht="18" customHeight="1">
      <c r="A112" s="137"/>
      <c r="B112" s="53" t="s">
        <v>98</v>
      </c>
      <c r="C112" s="75"/>
      <c r="D112" s="103"/>
      <c r="E112" s="38" t="s">
        <v>98</v>
      </c>
      <c r="F112" s="38"/>
      <c r="G112" s="139"/>
      <c r="H112" s="134"/>
      <c r="I112" s="134"/>
      <c r="J112" s="134"/>
    </row>
    <row r="113" spans="1:10" ht="18" customHeight="1">
      <c r="A113" s="137"/>
      <c r="B113" s="53" t="s">
        <v>99</v>
      </c>
      <c r="C113" s="75"/>
      <c r="D113" s="103"/>
      <c r="E113" s="38" t="s">
        <v>99</v>
      </c>
      <c r="F113" s="38"/>
      <c r="G113" s="140"/>
      <c r="H113" s="134"/>
      <c r="I113" s="134"/>
      <c r="J113" s="134"/>
    </row>
    <row r="114" spans="1:10" ht="18" customHeight="1">
      <c r="A114" s="137"/>
      <c r="B114" s="53" t="s">
        <v>100</v>
      </c>
      <c r="C114" s="75"/>
      <c r="D114" s="103"/>
      <c r="E114" s="38" t="s">
        <v>100</v>
      </c>
      <c r="F114" s="38"/>
      <c r="G114" s="140"/>
      <c r="H114" s="134"/>
      <c r="I114" s="134"/>
      <c r="J114" s="134"/>
    </row>
    <row r="115" spans="1:10" ht="18" customHeight="1">
      <c r="A115" s="137"/>
      <c r="B115" s="54" t="s">
        <v>114</v>
      </c>
      <c r="C115" s="75"/>
      <c r="D115" s="103"/>
      <c r="E115" s="52" t="s">
        <v>114</v>
      </c>
      <c r="F115" s="38"/>
      <c r="G115" s="140"/>
      <c r="H115" s="134"/>
      <c r="I115" s="134"/>
      <c r="J115" s="134"/>
    </row>
    <row r="116" spans="1:10" ht="18" customHeight="1">
      <c r="A116" s="137"/>
      <c r="B116" s="53" t="s">
        <v>101</v>
      </c>
      <c r="C116" s="75"/>
      <c r="D116" s="103"/>
      <c r="E116" s="38" t="s">
        <v>101</v>
      </c>
      <c r="F116" s="38"/>
      <c r="G116" s="140"/>
      <c r="H116" s="134"/>
      <c r="I116" s="134"/>
      <c r="J116" s="134"/>
    </row>
    <row r="117" spans="1:10" ht="18" customHeight="1" thickBot="1">
      <c r="A117" s="138"/>
      <c r="B117" s="55" t="s">
        <v>102</v>
      </c>
      <c r="C117" s="74"/>
      <c r="D117" s="104"/>
      <c r="E117" s="38" t="s">
        <v>102</v>
      </c>
      <c r="F117" s="38"/>
      <c r="G117" s="140"/>
      <c r="H117" s="134"/>
      <c r="I117" s="134"/>
      <c r="J117" s="134"/>
    </row>
  </sheetData>
  <sheetProtection algorithmName="SHA-512" hashValue="pkKpwn5EBmCtvhXuhSOoXb64dLd2MUYoGM7tpU1CzmO48pRrWyUyTX3Df/jkG8LSEARlgDBHPFmRNUY4vDoFDw==" saltValue="ypAPSCbLvxWSc5ld3Se/Ig==" spinCount="100000" sheet="1" formatCells="0" formatColumns="0" formatRows="0" insertHyperlinks="0"/>
  <mergeCells count="116">
    <mergeCell ref="G73:J78"/>
    <mergeCell ref="G86:J91"/>
    <mergeCell ref="G99:J104"/>
    <mergeCell ref="G112:J117"/>
    <mergeCell ref="A1:D1"/>
    <mergeCell ref="A24:A27"/>
    <mergeCell ref="B16:C16"/>
    <mergeCell ref="B17:C17"/>
    <mergeCell ref="B23:C23"/>
    <mergeCell ref="B10:C10"/>
    <mergeCell ref="B11:C11"/>
    <mergeCell ref="B12:C12"/>
    <mergeCell ref="B15:C15"/>
    <mergeCell ref="B4:C4"/>
    <mergeCell ref="A13:A14"/>
    <mergeCell ref="B8:C8"/>
    <mergeCell ref="B5:C5"/>
    <mergeCell ref="B6:C6"/>
    <mergeCell ref="A18:A22"/>
    <mergeCell ref="B9:C9"/>
    <mergeCell ref="A111:A117"/>
    <mergeCell ref="D111:D117"/>
    <mergeCell ref="A29:A35"/>
    <mergeCell ref="D29:D35"/>
    <mergeCell ref="B57:C57"/>
    <mergeCell ref="B58:C58"/>
    <mergeCell ref="D64:D65"/>
    <mergeCell ref="A64:A65"/>
    <mergeCell ref="A61:D61"/>
    <mergeCell ref="B109:C109"/>
    <mergeCell ref="B110:C110"/>
    <mergeCell ref="B83:C83"/>
    <mergeCell ref="B94:C94"/>
    <mergeCell ref="B95:C95"/>
    <mergeCell ref="A72:A78"/>
    <mergeCell ref="A85:A91"/>
    <mergeCell ref="D85:D91"/>
    <mergeCell ref="A98:A104"/>
    <mergeCell ref="D98:D104"/>
    <mergeCell ref="B68:C68"/>
    <mergeCell ref="B84:C84"/>
    <mergeCell ref="B96:C96"/>
    <mergeCell ref="B108:C108"/>
    <mergeCell ref="B107:C107"/>
    <mergeCell ref="B69:C69"/>
    <mergeCell ref="B70:C70"/>
    <mergeCell ref="B71:C71"/>
    <mergeCell ref="B81:C81"/>
    <mergeCell ref="E16:F16"/>
    <mergeCell ref="E17:F17"/>
    <mergeCell ref="B41:C41"/>
    <mergeCell ref="B42:C42"/>
    <mergeCell ref="B38:C38"/>
    <mergeCell ref="B46:C46"/>
    <mergeCell ref="B40:C40"/>
    <mergeCell ref="E21:F21"/>
    <mergeCell ref="E8:F8"/>
    <mergeCell ref="E9:F9"/>
    <mergeCell ref="E10:F10"/>
    <mergeCell ref="E11:F11"/>
    <mergeCell ref="E12:F12"/>
    <mergeCell ref="E41:F41"/>
    <mergeCell ref="E42:F42"/>
    <mergeCell ref="B48:C48"/>
    <mergeCell ref="B49:C49"/>
    <mergeCell ref="B50:C50"/>
    <mergeCell ref="B51:C51"/>
    <mergeCell ref="B52:C52"/>
    <mergeCell ref="B56:C56"/>
    <mergeCell ref="E4:F4"/>
    <mergeCell ref="E5:F5"/>
    <mergeCell ref="E6:F6"/>
    <mergeCell ref="E7:F7"/>
    <mergeCell ref="E46:F46"/>
    <mergeCell ref="E47:F47"/>
    <mergeCell ref="E48:F48"/>
    <mergeCell ref="E22:F22"/>
    <mergeCell ref="E28:F28"/>
    <mergeCell ref="E38:F38"/>
    <mergeCell ref="E39:F39"/>
    <mergeCell ref="E40:F40"/>
    <mergeCell ref="B47:C47"/>
    <mergeCell ref="D24:D27"/>
    <mergeCell ref="B7:C7"/>
    <mergeCell ref="B28:C28"/>
    <mergeCell ref="B39:C39"/>
    <mergeCell ref="E15:F15"/>
    <mergeCell ref="E57:F57"/>
    <mergeCell ref="E23:F23"/>
    <mergeCell ref="E58:F58"/>
    <mergeCell ref="E68:F68"/>
    <mergeCell ref="E69:F69"/>
    <mergeCell ref="E70:F70"/>
    <mergeCell ref="E49:F49"/>
    <mergeCell ref="E50:F50"/>
    <mergeCell ref="E51:F51"/>
    <mergeCell ref="E52:F52"/>
    <mergeCell ref="E56:F56"/>
    <mergeCell ref="E108:F108"/>
    <mergeCell ref="E109:F109"/>
    <mergeCell ref="E110:F110"/>
    <mergeCell ref="B63:C63"/>
    <mergeCell ref="E63:F63"/>
    <mergeCell ref="E94:F94"/>
    <mergeCell ref="E95:F95"/>
    <mergeCell ref="E96:F96"/>
    <mergeCell ref="E97:F97"/>
    <mergeCell ref="E107:F107"/>
    <mergeCell ref="E71:F71"/>
    <mergeCell ref="E81:F81"/>
    <mergeCell ref="E82:F82"/>
    <mergeCell ref="E83:F83"/>
    <mergeCell ref="E84:F84"/>
    <mergeCell ref="B97:C97"/>
    <mergeCell ref="D72:D78"/>
    <mergeCell ref="B82:C82"/>
  </mergeCells>
  <phoneticPr fontId="2" type="Hiragana"/>
  <conditionalFormatting sqref="B5:C12 C13:C14 B15:C17 C18:C22 B23:C23 C24:C27 B28:C28 C29:C35 B39:C40 B42:C42 B47:C52 B57:C58 B69:C71 C72:C78 B82:C84 C85:C91 B95:C97 C98:C104 B108:C110 C111:C117">
    <cfRule type="containsBlanks" dxfId="12" priority="3">
      <formula>LEN(TRIM(B5))=0</formula>
    </cfRule>
  </conditionalFormatting>
  <conditionalFormatting sqref="S37:Z37">
    <cfRule type="expression" priority="2">
      <formula>$C$64&lt;&gt;"○"</formula>
    </cfRule>
  </conditionalFormatting>
  <dataValidations xWindow="401" yWindow="709" count="40">
    <dataValidation type="list" allowBlank="1" showInputMessage="1" showErrorMessage="1" sqref="F24:F27">
      <formula1>"○"</formula1>
    </dataValidation>
    <dataValidation errorStyle="warning" imeMode="hiragana" allowBlank="1" showInputMessage="1" showErrorMessage="1" error="ひらがなで入力してください。" prompt="ひらがなで入力してください。" sqref="E6:F6"/>
    <dataValidation imeMode="halfAlpha" allowBlank="1" showInputMessage="1" showErrorMessage="1" prompt="市外局番から入力してください。" sqref="E9:F9 B8:C8"/>
    <dataValidation imeMode="halfAlpha" allowBlank="1" showInputMessage="1" showErrorMessage="1" sqref="F18:F19 F13 E12:F12 B9:C9"/>
    <dataValidation allowBlank="1" showInputMessage="1" showErrorMessage="1" prompt="正社員及び非正規職員等を含む全ての従業員数を入力してください。" sqref="E16:F16"/>
    <dataValidation type="list" imeMode="disabled" allowBlank="1" showInputMessage="1" showErrorMessage="1" sqref="F14">
      <formula1>"1,2,3,4,5,6,7,8,9,10,11,12"</formula1>
    </dataValidation>
    <dataValidation type="list" allowBlank="1" showInputMessage="1" showErrorMessage="1" sqref="E21:F22 C21:C22">
      <formula1>"有,無"</formula1>
    </dataValidation>
    <dataValidation errorStyle="warning" imeMode="halfAlpha" allowBlank="1" showInputMessage="1" showErrorMessage="1" error="半角英数字で入力してください。" prompt="半角英数字で入力してください。" sqref="B7:C7 E7:F7"/>
    <dataValidation type="list" allowBlank="1" showInputMessage="1" showErrorMessage="1" sqref="B28:C28 E28:F28">
      <formula1>"〇,×"</formula1>
    </dataValidation>
    <dataValidation type="list" allowBlank="1" showInputMessage="1" showErrorMessage="1" sqref="F64:F65 F29:F35">
      <formula1>"〇"</formula1>
    </dataValidation>
    <dataValidation type="list" allowBlank="1" showInputMessage="1" showErrorMessage="1" sqref="C24:C27">
      <formula1>"○,　"</formula1>
    </dataValidation>
    <dataValidation type="list" allowBlank="1" showInputMessage="1" showErrorMessage="1" sqref="C29:C35">
      <formula1>"〇,　"</formula1>
    </dataValidation>
    <dataValidation imeMode="halfAlpha" allowBlank="1" showInputMessage="1" showErrorMessage="1" prompt="半角英数字で入力してください" sqref="B12:C12"/>
    <dataValidation type="whole" imeMode="halfAlpha" allowBlank="1" showInputMessage="1" showErrorMessage="1" errorTitle="西暦で入力してください。" error="半角数字のみ。「年」は不要です。" prompt="半角数字のみで入力してください。_x000a_西暦です。&quot;年&quot;の入力不要。" sqref="C13">
      <formula1>1000</formula1>
      <formula2>2100</formula2>
    </dataValidation>
    <dataValidation type="decimal" errorStyle="warning" imeMode="halfAlpha" allowBlank="1" showInputMessage="1" showErrorMessage="1" errorTitle="一万円単位で入力してください。" error="単位を御確認ください。" prompt="単位は「万円」です。" sqref="B15:C15">
      <formula1>10</formula1>
      <formula2>100000000000</formula2>
    </dataValidation>
    <dataValidation imeMode="halfAlpha" allowBlank="1" showInputMessage="1" showErrorMessage="1" prompt="半角数字のみで入力。_x000a_分単位。入力時は&quot;分&quot;入力不要。" sqref="C19:C22"/>
    <dataValidation type="custom" imeMode="hiragana" allowBlank="1" showInputMessage="1" showErrorMessage="1" error="ひらがなで入力してください。" prompt="ひらがなで入力してください。_x000a_法人種類は入力不要。" sqref="B6:C6">
      <formula1>B6=PHONETIC(B6)</formula1>
    </dataValidation>
    <dataValidation type="list" imeMode="disabled" allowBlank="1" showInputMessage="1" showErrorMessage="1" errorTitle="ドロップダウンリストから選択してください。" error="「月」は不要です。" sqref="C14">
      <formula1>"1,2,3,4,5,6,7,8,9,10,11,12"</formula1>
    </dataValidation>
    <dataValidation type="whole" imeMode="halfAlpha" allowBlank="1" showInputMessage="1" showErrorMessage="1" error="半角数字で入力してください。_x000a_「人」は自動で入力されます。" prompt="正社員及び非正規職員等を含む全ての従業員数を入力してください。" sqref="B16:C16">
      <formula1>1</formula1>
      <formula2>10000</formula2>
    </dataValidation>
    <dataValidation type="textLength" imeMode="hiragana" allowBlank="1" showInputMessage="1" showErrorMessage="1" errorTitle="制限字数を超えています。" error="54字以内で入力してください。_x000a_印刷用シートに収まりません。" sqref="B17:C17">
      <formula1>1</formula1>
      <formula2>54</formula2>
    </dataValidation>
    <dataValidation errorStyle="warning" imeMode="halfAlpha" allowBlank="1" showInputMessage="1" prompt="半角数字のみで入力。_x000a_分単位。入力時は&quot;分&quot;入力不要。" sqref="C18"/>
    <dataValidation type="textLength" allowBlank="1" showInputMessage="1" showErrorMessage="1" errorTitle="制限字数を超えています。" error="５４字以内で入力してください。" sqref="B23:C23">
      <formula1>5</formula1>
      <formula2>54</formula2>
    </dataValidation>
    <dataValidation type="textLength" allowBlank="1" showInputMessage="1" showErrorMessage="1" errorTitle="制限字数を超えています。" error="40文字以内で入力してください。" sqref="B39:C39">
      <formula1>1</formula1>
      <formula2>40</formula2>
    </dataValidation>
    <dataValidation type="textLength" allowBlank="1" showInputMessage="1" showErrorMessage="1" errorTitle="制限字数を超えています。" error="147文字以内で入力してください。" sqref="B40:C40">
      <formula1>1</formula1>
      <formula2>147</formula2>
    </dataValidation>
    <dataValidation type="textLength" allowBlank="1" showInputMessage="1" showErrorMessage="1" errorTitle="制限字数を超えています。" error="17文字以内で入力してください。" sqref="B42:C42">
      <formula1>1</formula1>
      <formula2>17</formula2>
    </dataValidation>
    <dataValidation type="textLength" allowBlank="1" showInputMessage="1" showErrorMessage="1" errorTitle="制限字数を超えています。" error="13字以内で入力してください。" sqref="B47:C47 B49:C49 B51:C51">
      <formula1>1</formula1>
      <formula2>13</formula2>
    </dataValidation>
    <dataValidation type="textLength" allowBlank="1" showInputMessage="1" showErrorMessage="1" errorTitle="制限字数を超えています。" error="122文字以内で入力してください。" sqref="B48:C48">
      <formula1>1</formula1>
      <formula2>122</formula2>
    </dataValidation>
    <dataValidation type="textLength" allowBlank="1" showInputMessage="1" showErrorMessage="1" errorTitle="制限字数を超えています。" error="122字以内で入力してください。" sqref="B50:C50 B52:C52">
      <formula1>1</formula1>
      <formula2>122</formula2>
    </dataValidation>
    <dataValidation type="textLength" allowBlank="1" showInputMessage="1" showErrorMessage="1" errorTitle="制限字数を超えています。" error="43字以内で入力してください。" sqref="B57:C57">
      <formula1>1</formula1>
      <formula2>43</formula2>
    </dataValidation>
    <dataValidation allowBlank="1" showInputMessage="1" showErrorMessage="1" errorTitle="制限字数を超えています。" error="527字以内で入力してください。" sqref="B58:C58"/>
    <dataValidation type="list" allowBlank="1" showInputMessage="1" error="ドロップダウンリストから選択してください。" sqref="C64:C65">
      <formula1>"〇,　"</formula1>
    </dataValidation>
    <dataValidation type="textLength" allowBlank="1" showInputMessage="1" showErrorMessage="1" errorTitle="制限字数を超えています。" error="18字以内で入力してください。" sqref="B69:C69 B82:C82 B95:C95 B108:C108">
      <formula1>1</formula1>
      <formula2>18</formula2>
    </dataValidation>
    <dataValidation type="textLength" allowBlank="1" showInputMessage="1" showErrorMessage="1" errorTitle="制限字数を超えています。" error="49字以内で入力してください。" sqref="B70:C70 B96:C96 B109:C109">
      <formula1>1</formula1>
      <formula2>49</formula2>
    </dataValidation>
    <dataValidation type="whole" errorStyle="warning" imeMode="halfAlpha" allowBlank="1" showInputMessage="1" showErrorMessage="1" error="半角数字で入力してください。_x000a_" sqref="C72">
      <formula1>1</formula1>
      <formula2>5000</formula2>
    </dataValidation>
    <dataValidation type="whole" errorStyle="warning" imeMode="halfAlpha" allowBlank="1" showInputMessage="1" showErrorMessage="1" error="半角数字で入力してください。" sqref="C73:C78 C86:C91">
      <formula1>1</formula1>
      <formula2>5000</formula2>
    </dataValidation>
    <dataValidation type="textLength" allowBlank="1" showInputMessage="1" showErrorMessage="1" errorTitle="制限字数を超えています。" error="49字以内で入力してください。_x000a_" sqref="B83:C83">
      <formula1>1</formula1>
      <formula2>49</formula2>
    </dataValidation>
    <dataValidation type="whole" errorStyle="warning" imeMode="fullAlpha" allowBlank="1" showInputMessage="1" showErrorMessage="1" error="半角数字で入力してください。" sqref="C85">
      <formula1>1</formula1>
      <formula2>5000</formula2>
    </dataValidation>
    <dataValidation type="textLength" allowBlank="1" showInputMessage="1" showErrorMessage="1" errorTitle="制限字数を超えています。" error="37字以内で入力してください。" sqref="B71:C71 B84:C84 B97:C97">
      <formula1>1</formula1>
      <formula2>37</formula2>
    </dataValidation>
    <dataValidation type="whole" errorStyle="warning" allowBlank="1" showInputMessage="1" showErrorMessage="1" error="半角数字で入力してください。" sqref="C98:C104 C111:C117">
      <formula1>1</formula1>
      <formula2>5000</formula2>
    </dataValidation>
    <dataValidation type="textLength" allowBlank="1" showInputMessage="1" showErrorMessage="1" errorTitle="制限字数を超えています。" error="37文字以内で入力してください。" sqref="B110:C110">
      <formula1>1</formula1>
      <formula2>37</formula2>
    </dataValidation>
  </dataValidations>
  <pageMargins left="0.7" right="0.7" top="0.75" bottom="0.75" header="0.3" footer="0.3"/>
  <pageSetup paperSize="9" scale="43"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U51"/>
  <sheetViews>
    <sheetView tabSelected="1" view="pageBreakPreview" topLeftCell="A34" zoomScaleNormal="100" zoomScaleSheetLayoutView="100" workbookViewId="0">
      <selection activeCell="Y40" sqref="Y40:AC40"/>
    </sheetView>
  </sheetViews>
  <sheetFormatPr defaultColWidth="8.75" defaultRowHeight="18.75"/>
  <cols>
    <col min="1" max="29" width="2.75" style="1" customWidth="1"/>
    <col min="48" max="54" width="5.25" style="1" customWidth="1"/>
    <col min="55" max="16384" width="8.75" style="1"/>
  </cols>
  <sheetData>
    <row r="1" spans="1:30">
      <c r="A1" s="232" t="s">
        <v>0</v>
      </c>
      <c r="B1" s="241">
        <f>入力シート!B6</f>
        <v>0</v>
      </c>
      <c r="C1" s="242"/>
      <c r="D1" s="242"/>
      <c r="E1" s="242"/>
      <c r="F1" s="242"/>
      <c r="G1" s="242"/>
      <c r="H1" s="242"/>
      <c r="I1" s="242"/>
      <c r="J1" s="242"/>
      <c r="K1" s="242"/>
      <c r="L1" s="242"/>
      <c r="M1" s="242"/>
      <c r="N1" s="243"/>
      <c r="P1" s="159"/>
      <c r="Q1" s="159"/>
      <c r="R1" s="159"/>
      <c r="S1" s="159"/>
      <c r="T1" s="159"/>
      <c r="U1" s="159"/>
      <c r="V1" s="159"/>
      <c r="W1" s="159"/>
      <c r="X1" s="159"/>
      <c r="Y1" s="159"/>
      <c r="Z1" s="159"/>
      <c r="AA1" s="159"/>
      <c r="AB1" s="159"/>
      <c r="AC1" s="159"/>
    </row>
    <row r="2" spans="1:30" ht="18" customHeight="1">
      <c r="A2" s="233"/>
      <c r="B2" s="235">
        <f>入力シート!B5</f>
        <v>0</v>
      </c>
      <c r="C2" s="236"/>
      <c r="D2" s="236"/>
      <c r="E2" s="236"/>
      <c r="F2" s="236"/>
      <c r="G2" s="236"/>
      <c r="H2" s="236"/>
      <c r="I2" s="236"/>
      <c r="J2" s="236"/>
      <c r="K2" s="236"/>
      <c r="L2" s="236"/>
      <c r="M2" s="236"/>
      <c r="N2" s="237"/>
      <c r="P2" s="160"/>
      <c r="Q2" s="160"/>
      <c r="R2" s="160"/>
      <c r="S2" s="160"/>
      <c r="T2" s="160"/>
      <c r="U2" s="160"/>
      <c r="V2" s="160"/>
      <c r="W2" s="160"/>
      <c r="X2" s="160"/>
      <c r="Y2" s="160"/>
      <c r="Z2" s="160"/>
      <c r="AA2" s="160"/>
      <c r="AB2" s="160"/>
      <c r="AC2" s="160"/>
    </row>
    <row r="3" spans="1:30" ht="12" customHeight="1" thickBot="1">
      <c r="A3" s="234"/>
      <c r="B3" s="238"/>
      <c r="C3" s="239"/>
      <c r="D3" s="239"/>
      <c r="E3" s="239"/>
      <c r="F3" s="239"/>
      <c r="G3" s="239"/>
      <c r="H3" s="239"/>
      <c r="I3" s="239"/>
      <c r="J3" s="239"/>
      <c r="K3" s="239"/>
      <c r="L3" s="239"/>
      <c r="M3" s="239"/>
      <c r="N3" s="240"/>
      <c r="O3" s="221">
        <f>入力シート!B39</f>
        <v>0</v>
      </c>
      <c r="P3" s="221"/>
      <c r="Q3" s="221"/>
      <c r="R3" s="221"/>
      <c r="S3" s="221"/>
      <c r="T3" s="221"/>
      <c r="U3" s="221"/>
      <c r="V3" s="221"/>
      <c r="W3" s="221"/>
      <c r="X3" s="221"/>
      <c r="Y3" s="221"/>
      <c r="Z3" s="221"/>
      <c r="AA3" s="221"/>
      <c r="AB3" s="221"/>
      <c r="AC3" s="222"/>
    </row>
    <row r="4" spans="1:30" ht="13.9" customHeight="1">
      <c r="A4" s="5" t="s">
        <v>81</v>
      </c>
      <c r="B4" s="2"/>
      <c r="C4" s="2"/>
      <c r="D4" s="2"/>
      <c r="E4" s="2"/>
      <c r="F4" s="2"/>
      <c r="G4" s="2"/>
      <c r="H4" s="2"/>
      <c r="I4" s="2"/>
      <c r="J4" s="2"/>
      <c r="K4" s="2"/>
      <c r="L4" s="2"/>
      <c r="M4" s="2"/>
      <c r="N4" s="35"/>
      <c r="O4" s="223"/>
      <c r="P4" s="224"/>
      <c r="Q4" s="224"/>
      <c r="R4" s="224"/>
      <c r="S4" s="224"/>
      <c r="T4" s="224"/>
      <c r="U4" s="224"/>
      <c r="V4" s="224"/>
      <c r="W4" s="224"/>
      <c r="X4" s="224"/>
      <c r="Y4" s="224"/>
      <c r="Z4" s="224"/>
      <c r="AA4" s="224"/>
      <c r="AB4" s="224"/>
      <c r="AC4" s="225"/>
    </row>
    <row r="5" spans="1:30" ht="12.6" customHeight="1">
      <c r="A5" s="161">
        <f>入力シート!B8</f>
        <v>0</v>
      </c>
      <c r="B5" s="162"/>
      <c r="C5" s="162"/>
      <c r="D5" s="162"/>
      <c r="E5" s="162"/>
      <c r="F5" s="162"/>
      <c r="G5" s="162"/>
      <c r="H5" s="162"/>
      <c r="I5" s="162"/>
      <c r="J5" s="162"/>
      <c r="K5" s="162"/>
      <c r="L5" s="162"/>
      <c r="M5" s="162"/>
      <c r="N5" s="163"/>
      <c r="O5" s="223"/>
      <c r="P5" s="224"/>
      <c r="Q5" s="224"/>
      <c r="R5" s="224"/>
      <c r="S5" s="224"/>
      <c r="T5" s="224"/>
      <c r="U5" s="224"/>
      <c r="V5" s="224"/>
      <c r="W5" s="224"/>
      <c r="X5" s="224"/>
      <c r="Y5" s="224"/>
      <c r="Z5" s="224"/>
      <c r="AA5" s="224"/>
      <c r="AB5" s="224"/>
      <c r="AC5" s="225"/>
    </row>
    <row r="6" spans="1:30" ht="13.15" customHeight="1">
      <c r="A6" s="161"/>
      <c r="B6" s="162"/>
      <c r="C6" s="162"/>
      <c r="D6" s="162"/>
      <c r="E6" s="162"/>
      <c r="F6" s="162"/>
      <c r="G6" s="162"/>
      <c r="H6" s="162"/>
      <c r="I6" s="162"/>
      <c r="J6" s="162"/>
      <c r="K6" s="162"/>
      <c r="L6" s="162"/>
      <c r="M6" s="162"/>
      <c r="N6" s="163"/>
      <c r="O6" s="5" t="s">
        <v>87</v>
      </c>
      <c r="AC6" s="12"/>
    </row>
    <row r="7" spans="1:30" ht="13.9" customHeight="1">
      <c r="A7" s="3" t="s">
        <v>84</v>
      </c>
      <c r="B7" s="8"/>
      <c r="C7" s="8"/>
      <c r="D7" s="164">
        <f>入力シート!B9</f>
        <v>0</v>
      </c>
      <c r="E7" s="164"/>
      <c r="F7" s="164"/>
      <c r="G7" s="164"/>
      <c r="H7" s="164"/>
      <c r="I7" s="164"/>
      <c r="J7" s="164"/>
      <c r="K7" s="164"/>
      <c r="L7" s="164"/>
      <c r="M7" s="164"/>
      <c r="N7" s="165"/>
      <c r="O7" s="226">
        <f>入力シート!B40</f>
        <v>0</v>
      </c>
      <c r="P7" s="227"/>
      <c r="Q7" s="227"/>
      <c r="R7" s="227"/>
      <c r="S7" s="227"/>
      <c r="T7" s="227"/>
      <c r="U7" s="227"/>
      <c r="V7" s="227"/>
      <c r="W7" s="227"/>
      <c r="X7" s="227"/>
      <c r="Y7" s="227"/>
      <c r="Z7" s="227"/>
      <c r="AA7" s="227"/>
      <c r="AB7" s="227"/>
      <c r="AC7" s="228"/>
    </row>
    <row r="8" spans="1:30" ht="13.9" customHeight="1">
      <c r="A8" s="3" t="s">
        <v>82</v>
      </c>
      <c r="B8" s="8"/>
      <c r="C8" s="8"/>
      <c r="D8" s="164">
        <f>入力シート!B10</f>
        <v>0</v>
      </c>
      <c r="E8" s="164"/>
      <c r="F8" s="164"/>
      <c r="G8" s="164"/>
      <c r="H8" s="164"/>
      <c r="I8" s="164"/>
      <c r="J8" s="164"/>
      <c r="K8" s="164"/>
      <c r="L8" s="164"/>
      <c r="M8" s="164"/>
      <c r="N8" s="165"/>
      <c r="O8" s="226"/>
      <c r="P8" s="227"/>
      <c r="Q8" s="227"/>
      <c r="R8" s="227"/>
      <c r="S8" s="227"/>
      <c r="T8" s="227"/>
      <c r="U8" s="227"/>
      <c r="V8" s="227"/>
      <c r="W8" s="227"/>
      <c r="X8" s="227"/>
      <c r="Y8" s="227"/>
      <c r="Z8" s="227"/>
      <c r="AA8" s="227"/>
      <c r="AB8" s="227"/>
      <c r="AC8" s="228"/>
    </row>
    <row r="9" spans="1:30" ht="13.9" customHeight="1">
      <c r="A9" s="3" t="s">
        <v>83</v>
      </c>
      <c r="B9" s="8"/>
      <c r="C9" s="8"/>
      <c r="D9" s="164">
        <f>入力シート!B11</f>
        <v>0</v>
      </c>
      <c r="E9" s="164"/>
      <c r="F9" s="164"/>
      <c r="G9" s="164"/>
      <c r="H9" s="164"/>
      <c r="I9" s="164"/>
      <c r="J9" s="164"/>
      <c r="K9" s="164"/>
      <c r="L9" s="164"/>
      <c r="M9" s="164"/>
      <c r="N9" s="165"/>
      <c r="O9" s="226"/>
      <c r="P9" s="227"/>
      <c r="Q9" s="227"/>
      <c r="R9" s="227"/>
      <c r="S9" s="227"/>
      <c r="T9" s="227"/>
      <c r="U9" s="227"/>
      <c r="V9" s="227"/>
      <c r="W9" s="227"/>
      <c r="X9" s="227"/>
      <c r="Y9" s="227"/>
      <c r="Z9" s="227"/>
      <c r="AA9" s="227"/>
      <c r="AB9" s="227"/>
      <c r="AC9" s="228"/>
    </row>
    <row r="10" spans="1:30" ht="12.6" customHeight="1">
      <c r="A10" s="229" t="str">
        <f>HYPERLINK("mailto:"&amp;入力シート!B12)</f>
        <v>mailto:</v>
      </c>
      <c r="B10" s="230"/>
      <c r="C10" s="230"/>
      <c r="D10" s="230"/>
      <c r="E10" s="230"/>
      <c r="F10" s="230"/>
      <c r="G10" s="230"/>
      <c r="H10" s="230"/>
      <c r="I10" s="230"/>
      <c r="J10" s="230"/>
      <c r="K10" s="230"/>
      <c r="L10" s="230"/>
      <c r="M10" s="230"/>
      <c r="N10" s="231"/>
      <c r="O10" s="226"/>
      <c r="P10" s="227"/>
      <c r="Q10" s="227"/>
      <c r="R10" s="227"/>
      <c r="S10" s="227"/>
      <c r="T10" s="227"/>
      <c r="U10" s="227"/>
      <c r="V10" s="227"/>
      <c r="W10" s="227"/>
      <c r="X10" s="227"/>
      <c r="Y10" s="227"/>
      <c r="Z10" s="227"/>
      <c r="AA10" s="227"/>
      <c r="AB10" s="227"/>
      <c r="AC10" s="228"/>
    </row>
    <row r="11" spans="1:30" ht="12.6" customHeight="1">
      <c r="A11" s="166" t="s">
        <v>85</v>
      </c>
      <c r="B11" s="166"/>
      <c r="C11" s="166"/>
      <c r="D11" s="166"/>
      <c r="E11" s="167" t="str">
        <f>入力シート!C13&amp;"年"&amp;入力シート!C14&amp;"月"</f>
        <v>年月</v>
      </c>
      <c r="F11" s="167"/>
      <c r="G11" s="167"/>
      <c r="H11" s="167"/>
      <c r="I11" s="167"/>
      <c r="J11" s="167"/>
      <c r="K11" s="167"/>
      <c r="L11" s="167"/>
      <c r="M11" s="167"/>
      <c r="N11" s="167"/>
      <c r="O11" s="226"/>
      <c r="P11" s="227"/>
      <c r="Q11" s="227"/>
      <c r="R11" s="227"/>
      <c r="S11" s="227"/>
      <c r="T11" s="227"/>
      <c r="U11" s="227"/>
      <c r="V11" s="227"/>
      <c r="W11" s="227"/>
      <c r="X11" s="227"/>
      <c r="Y11" s="227"/>
      <c r="Z11" s="227"/>
      <c r="AA11" s="227"/>
      <c r="AB11" s="227"/>
      <c r="AC11" s="228"/>
    </row>
    <row r="12" spans="1:30" ht="12.6" customHeight="1">
      <c r="A12" s="166" t="s">
        <v>14</v>
      </c>
      <c r="B12" s="166"/>
      <c r="C12" s="166"/>
      <c r="D12" s="166"/>
      <c r="E12" s="168">
        <f>入力シート!B15</f>
        <v>0</v>
      </c>
      <c r="F12" s="168"/>
      <c r="G12" s="168"/>
      <c r="H12" s="168"/>
      <c r="I12" s="168"/>
      <c r="J12" s="168"/>
      <c r="K12" s="168"/>
      <c r="L12" s="168"/>
      <c r="M12" s="168"/>
      <c r="N12" s="168"/>
      <c r="O12" s="76"/>
      <c r="P12" s="77"/>
      <c r="Q12" s="77"/>
      <c r="R12" s="77"/>
      <c r="S12" s="77"/>
      <c r="T12" s="77"/>
      <c r="U12" s="77"/>
      <c r="V12" s="77"/>
      <c r="W12" s="77"/>
      <c r="X12" s="77"/>
      <c r="Y12" s="77"/>
      <c r="Z12" s="77"/>
      <c r="AA12" s="77"/>
      <c r="AB12" s="77"/>
      <c r="AC12" s="78"/>
      <c r="AD12" s="1" t="s">
        <v>125</v>
      </c>
    </row>
    <row r="13" spans="1:30" ht="12.6" customHeight="1">
      <c r="A13" s="166" t="s">
        <v>15</v>
      </c>
      <c r="B13" s="166"/>
      <c r="C13" s="166"/>
      <c r="D13" s="166"/>
      <c r="E13" s="169">
        <f>入力シート!B16</f>
        <v>0</v>
      </c>
      <c r="F13" s="169"/>
      <c r="G13" s="169"/>
      <c r="H13" s="169"/>
      <c r="I13" s="169"/>
      <c r="J13" s="169"/>
      <c r="K13" s="169"/>
      <c r="L13" s="169"/>
      <c r="M13" s="169"/>
      <c r="N13" s="169"/>
      <c r="O13" s="76"/>
      <c r="P13" s="79"/>
      <c r="Q13" s="77"/>
      <c r="R13" s="77"/>
      <c r="S13" s="77"/>
      <c r="T13" s="77"/>
      <c r="U13" s="77"/>
      <c r="V13" s="77"/>
      <c r="W13" s="77"/>
      <c r="X13" s="77"/>
      <c r="Y13" s="77"/>
      <c r="Z13" s="77"/>
      <c r="AA13" s="77"/>
      <c r="AB13" s="77"/>
      <c r="AC13" s="78"/>
      <c r="AD13" s="25" t="s">
        <v>126</v>
      </c>
    </row>
    <row r="14" spans="1:30" ht="13.9" customHeight="1">
      <c r="A14" s="152" t="s">
        <v>17</v>
      </c>
      <c r="B14" s="153"/>
      <c r="C14" s="153"/>
      <c r="D14" s="154"/>
      <c r="E14" s="158">
        <f>入力シート!B17</f>
        <v>0</v>
      </c>
      <c r="F14" s="158"/>
      <c r="G14" s="158"/>
      <c r="H14" s="158"/>
      <c r="I14" s="158"/>
      <c r="J14" s="158"/>
      <c r="K14" s="158"/>
      <c r="L14" s="158"/>
      <c r="M14" s="158"/>
      <c r="N14" s="158"/>
      <c r="O14" s="80"/>
      <c r="P14" s="81"/>
      <c r="Q14" s="81"/>
      <c r="R14" s="81"/>
      <c r="S14" s="81"/>
      <c r="T14" s="81"/>
      <c r="U14" s="81"/>
      <c r="V14" s="81"/>
      <c r="W14" s="81"/>
      <c r="X14" s="81"/>
      <c r="Y14" s="81"/>
      <c r="Z14" s="81"/>
      <c r="AA14" s="81"/>
      <c r="AB14" s="81"/>
      <c r="AC14" s="82"/>
    </row>
    <row r="15" spans="1:30" ht="13.9" customHeight="1">
      <c r="A15" s="155"/>
      <c r="B15" s="156"/>
      <c r="C15" s="156"/>
      <c r="D15" s="157"/>
      <c r="E15" s="158"/>
      <c r="F15" s="158"/>
      <c r="G15" s="158"/>
      <c r="H15" s="158"/>
      <c r="I15" s="158"/>
      <c r="J15" s="158"/>
      <c r="K15" s="158"/>
      <c r="L15" s="158"/>
      <c r="M15" s="158"/>
      <c r="N15" s="158"/>
      <c r="O15" s="80"/>
      <c r="P15" s="81"/>
      <c r="Q15" s="81"/>
      <c r="R15" s="81"/>
      <c r="S15" s="81"/>
      <c r="T15" s="81"/>
      <c r="U15" s="81"/>
      <c r="V15" s="81"/>
      <c r="W15" s="81"/>
      <c r="X15" s="81"/>
      <c r="Y15" s="81"/>
      <c r="Z15" s="81"/>
      <c r="AA15" s="81"/>
      <c r="AB15" s="81"/>
      <c r="AC15" s="82"/>
    </row>
    <row r="16" spans="1:30" ht="13.9" customHeight="1">
      <c r="A16" s="152" t="s">
        <v>18</v>
      </c>
      <c r="B16" s="153"/>
      <c r="C16" s="153"/>
      <c r="D16" s="154"/>
      <c r="E16" s="253">
        <f>入力シート!C18</f>
        <v>0</v>
      </c>
      <c r="F16" s="254"/>
      <c r="G16" s="254"/>
      <c r="H16" s="23" t="s">
        <v>86</v>
      </c>
      <c r="I16" s="254">
        <f>入力シート!C19</f>
        <v>0</v>
      </c>
      <c r="J16" s="255"/>
      <c r="K16" s="255"/>
      <c r="L16" s="23"/>
      <c r="M16" s="23"/>
      <c r="N16" s="24"/>
      <c r="O16" s="80"/>
      <c r="P16" s="81"/>
      <c r="Q16" s="81"/>
      <c r="R16" s="81"/>
      <c r="S16" s="81"/>
      <c r="T16" s="81"/>
      <c r="U16" s="81"/>
      <c r="V16" s="81"/>
      <c r="W16" s="81"/>
      <c r="X16" s="81"/>
      <c r="Y16" s="81"/>
      <c r="Z16" s="81"/>
      <c r="AA16" s="81"/>
      <c r="AB16" s="81"/>
      <c r="AC16" s="82"/>
    </row>
    <row r="17" spans="1:30" ht="13.9" customHeight="1">
      <c r="A17" s="250"/>
      <c r="B17" s="251"/>
      <c r="C17" s="251"/>
      <c r="D17" s="252"/>
      <c r="E17" s="257" t="s">
        <v>153</v>
      </c>
      <c r="F17" s="258"/>
      <c r="G17" s="258"/>
      <c r="H17" s="258"/>
      <c r="I17" s="258"/>
      <c r="J17" s="258"/>
      <c r="K17" s="256">
        <f>入力シート!C20</f>
        <v>0</v>
      </c>
      <c r="L17" s="256"/>
      <c r="M17" s="256"/>
      <c r="N17" s="26" t="s">
        <v>152</v>
      </c>
      <c r="O17" s="80"/>
      <c r="P17" s="81"/>
      <c r="Q17" s="81"/>
      <c r="R17" s="81"/>
      <c r="S17" s="81"/>
      <c r="T17" s="81"/>
      <c r="U17" s="81"/>
      <c r="V17" s="81"/>
      <c r="W17" s="81"/>
      <c r="X17" s="81"/>
      <c r="Y17" s="81"/>
      <c r="Z17" s="81"/>
      <c r="AA17" s="81"/>
      <c r="AB17" s="81"/>
      <c r="AC17" s="82"/>
    </row>
    <row r="18" spans="1:30" ht="13.9" customHeight="1">
      <c r="A18" s="155"/>
      <c r="B18" s="156"/>
      <c r="C18" s="156"/>
      <c r="D18" s="157"/>
      <c r="E18" s="184" t="s">
        <v>159</v>
      </c>
      <c r="F18" s="185"/>
      <c r="G18" s="185"/>
      <c r="H18" s="185"/>
      <c r="I18" s="28">
        <f>入力シート!C21</f>
        <v>0</v>
      </c>
      <c r="J18" s="184" t="s">
        <v>160</v>
      </c>
      <c r="K18" s="185"/>
      <c r="L18" s="185"/>
      <c r="M18" s="185"/>
      <c r="N18" s="30">
        <f>入力シート!C22</f>
        <v>0</v>
      </c>
      <c r="O18" s="80"/>
      <c r="P18" s="81"/>
      <c r="Q18" s="81"/>
      <c r="R18" s="81"/>
      <c r="S18" s="81"/>
      <c r="T18" s="81"/>
      <c r="U18" s="81"/>
      <c r="V18" s="81"/>
      <c r="W18" s="81"/>
      <c r="X18" s="81"/>
      <c r="Y18" s="81"/>
      <c r="Z18" s="81"/>
      <c r="AA18" s="81"/>
      <c r="AB18" s="81"/>
      <c r="AC18" s="82"/>
    </row>
    <row r="19" spans="1:30" ht="13.9" customHeight="1">
      <c r="A19" s="166" t="s">
        <v>23</v>
      </c>
      <c r="B19" s="166"/>
      <c r="C19" s="166"/>
      <c r="D19" s="166"/>
      <c r="E19" s="259">
        <f>入力シート!B23</f>
        <v>0</v>
      </c>
      <c r="F19" s="259"/>
      <c r="G19" s="259"/>
      <c r="H19" s="259"/>
      <c r="I19" s="259"/>
      <c r="J19" s="259"/>
      <c r="K19" s="259"/>
      <c r="L19" s="259"/>
      <c r="M19" s="259"/>
      <c r="N19" s="259"/>
      <c r="O19" s="80"/>
      <c r="P19" s="81"/>
      <c r="Q19" s="81"/>
      <c r="R19" s="81"/>
      <c r="S19" s="81"/>
      <c r="T19" s="81"/>
      <c r="U19" s="81"/>
      <c r="V19" s="81"/>
      <c r="W19" s="81"/>
      <c r="X19" s="81"/>
      <c r="Y19" s="81"/>
      <c r="Z19" s="81"/>
      <c r="AA19" s="81"/>
      <c r="AB19" s="81"/>
      <c r="AC19" s="82"/>
    </row>
    <row r="20" spans="1:30" ht="13.9" customHeight="1">
      <c r="A20" s="166"/>
      <c r="B20" s="166"/>
      <c r="C20" s="166"/>
      <c r="D20" s="166"/>
      <c r="E20" s="259"/>
      <c r="F20" s="259"/>
      <c r="G20" s="259"/>
      <c r="H20" s="259"/>
      <c r="I20" s="259"/>
      <c r="J20" s="259"/>
      <c r="K20" s="259"/>
      <c r="L20" s="259"/>
      <c r="M20" s="259"/>
      <c r="N20" s="259"/>
      <c r="O20" s="80"/>
      <c r="P20" s="81"/>
      <c r="Q20" s="81"/>
      <c r="R20" s="81"/>
      <c r="S20" s="81"/>
      <c r="T20" s="81"/>
      <c r="U20" s="81"/>
      <c r="V20" s="81"/>
      <c r="W20" s="81"/>
      <c r="X20" s="81"/>
      <c r="Y20" s="81"/>
      <c r="Z20" s="81"/>
      <c r="AA20" s="81"/>
      <c r="AB20" s="81"/>
      <c r="AC20" s="82"/>
    </row>
    <row r="21" spans="1:30" ht="13.9" customHeight="1">
      <c r="A21" s="166" t="s">
        <v>28</v>
      </c>
      <c r="B21" s="166"/>
      <c r="C21" s="166"/>
      <c r="D21" s="166"/>
      <c r="E21" s="182" t="s">
        <v>25</v>
      </c>
      <c r="F21" s="182"/>
      <c r="G21" s="182" t="s">
        <v>24</v>
      </c>
      <c r="H21" s="182"/>
      <c r="I21" s="182" t="s">
        <v>26</v>
      </c>
      <c r="J21" s="182"/>
      <c r="K21" s="170" t="s">
        <v>27</v>
      </c>
      <c r="L21" s="170"/>
      <c r="M21" s="244"/>
      <c r="N21" s="245"/>
      <c r="O21" s="186" t="str">
        <f>IF(入力シート!B42="","","【"&amp;入力シート!B42&amp;"】")</f>
        <v/>
      </c>
      <c r="P21" s="160"/>
      <c r="Q21" s="160"/>
      <c r="R21" s="160"/>
      <c r="S21" s="160"/>
      <c r="T21" s="160"/>
      <c r="U21" s="160"/>
      <c r="V21" s="160"/>
      <c r="W21" s="160"/>
      <c r="X21" s="160"/>
      <c r="Y21" s="160"/>
      <c r="Z21" s="160"/>
      <c r="AA21" s="160"/>
      <c r="AB21" s="160"/>
      <c r="AC21" s="187"/>
    </row>
    <row r="22" spans="1:30" ht="13.9" customHeight="1">
      <c r="A22" s="166"/>
      <c r="B22" s="166"/>
      <c r="C22" s="166"/>
      <c r="D22" s="166"/>
      <c r="E22" s="170" t="str">
        <f>入力シート!C24</f>
        <v>　</v>
      </c>
      <c r="F22" s="170"/>
      <c r="G22" s="170" t="str">
        <f>入力シート!C25</f>
        <v>　</v>
      </c>
      <c r="H22" s="170"/>
      <c r="I22" s="170" t="str">
        <f>入力シート!C26</f>
        <v>　</v>
      </c>
      <c r="J22" s="170"/>
      <c r="K22" s="170" t="str">
        <f>入力シート!C27</f>
        <v>　</v>
      </c>
      <c r="L22" s="170"/>
      <c r="M22" s="246"/>
      <c r="N22" s="247"/>
      <c r="O22" s="175" t="s">
        <v>34</v>
      </c>
      <c r="P22" s="176"/>
      <c r="Q22" s="176"/>
      <c r="R22" s="176"/>
      <c r="S22" s="176"/>
      <c r="T22" s="176"/>
      <c r="U22" s="176"/>
      <c r="V22" s="176"/>
      <c r="W22" s="176"/>
      <c r="X22" s="176"/>
      <c r="Y22" s="176"/>
      <c r="Z22" s="176"/>
      <c r="AA22" s="176"/>
      <c r="AB22" s="176"/>
      <c r="AC22" s="177"/>
      <c r="AD22" s="1"/>
    </row>
    <row r="23" spans="1:30" ht="13.9" customHeight="1">
      <c r="A23" s="170" t="s">
        <v>161</v>
      </c>
      <c r="B23" s="170"/>
      <c r="C23" s="170"/>
      <c r="D23" s="170"/>
      <c r="E23" s="170"/>
      <c r="F23" s="170"/>
      <c r="G23" s="170"/>
      <c r="H23" s="170"/>
      <c r="I23" s="170"/>
      <c r="J23" s="170"/>
      <c r="K23" s="170">
        <f>入力シート!B28</f>
        <v>0</v>
      </c>
      <c r="L23" s="170"/>
      <c r="M23" s="248"/>
      <c r="N23" s="249"/>
      <c r="O23" s="172" t="str">
        <f>HYPERLINK(入力シート!B7)</f>
        <v/>
      </c>
      <c r="P23" s="173"/>
      <c r="Q23" s="173"/>
      <c r="R23" s="173"/>
      <c r="S23" s="173"/>
      <c r="T23" s="173"/>
      <c r="U23" s="173"/>
      <c r="V23" s="173"/>
      <c r="W23" s="173"/>
      <c r="X23" s="173"/>
      <c r="Y23" s="173"/>
      <c r="Z23" s="173"/>
      <c r="AA23" s="173"/>
      <c r="AB23" s="173"/>
      <c r="AC23" s="174"/>
      <c r="AD23" t="s">
        <v>145</v>
      </c>
    </row>
    <row r="24" spans="1:30" ht="7.15" customHeight="1">
      <c r="A24" s="27"/>
      <c r="B24" s="27"/>
      <c r="C24" s="27"/>
      <c r="D24" s="27"/>
      <c r="E24" s="4"/>
      <c r="F24" s="4"/>
      <c r="G24" s="4"/>
      <c r="H24" s="27"/>
      <c r="I24" s="27"/>
      <c r="J24" s="27"/>
      <c r="K24" s="27"/>
      <c r="L24" s="4"/>
      <c r="M24" s="4"/>
      <c r="N24" s="4"/>
    </row>
    <row r="25" spans="1:30">
      <c r="A25" s="192" t="s">
        <v>88</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4"/>
    </row>
    <row r="26" spans="1:30">
      <c r="A26" s="201">
        <f>入力シート!B47</f>
        <v>0</v>
      </c>
      <c r="B26" s="202"/>
      <c r="C26" s="202"/>
      <c r="D26" s="202"/>
      <c r="E26" s="202"/>
      <c r="F26" s="202"/>
      <c r="G26" s="202"/>
      <c r="H26" s="202"/>
      <c r="I26" s="202"/>
      <c r="J26" s="203"/>
      <c r="K26" s="201">
        <f>入力シート!B49</f>
        <v>0</v>
      </c>
      <c r="L26" s="202"/>
      <c r="M26" s="202"/>
      <c r="N26" s="202"/>
      <c r="O26" s="202"/>
      <c r="P26" s="202"/>
      <c r="Q26" s="202"/>
      <c r="R26" s="202"/>
      <c r="S26" s="202"/>
      <c r="T26" s="203"/>
      <c r="U26" s="201">
        <f>入力シート!B51</f>
        <v>0</v>
      </c>
      <c r="V26" s="202"/>
      <c r="W26" s="202"/>
      <c r="X26" s="202"/>
      <c r="Y26" s="202"/>
      <c r="Z26" s="202"/>
      <c r="AA26" s="202"/>
      <c r="AB26" s="202"/>
      <c r="AC26" s="203"/>
    </row>
    <row r="27" spans="1:30">
      <c r="A27" s="195">
        <f>入力シート!B48</f>
        <v>0</v>
      </c>
      <c r="B27" s="196"/>
      <c r="C27" s="196"/>
      <c r="D27" s="196"/>
      <c r="E27" s="196"/>
      <c r="F27" s="196"/>
      <c r="G27" s="196"/>
      <c r="H27" s="196"/>
      <c r="I27" s="196"/>
      <c r="J27" s="197"/>
      <c r="K27" s="195">
        <f>入力シート!B50</f>
        <v>0</v>
      </c>
      <c r="L27" s="196"/>
      <c r="M27" s="196"/>
      <c r="N27" s="196"/>
      <c r="O27" s="196"/>
      <c r="P27" s="196"/>
      <c r="Q27" s="196"/>
      <c r="R27" s="196"/>
      <c r="S27" s="196"/>
      <c r="T27" s="197"/>
      <c r="U27" s="195">
        <f>入力シート!B52</f>
        <v>0</v>
      </c>
      <c r="V27" s="196"/>
      <c r="W27" s="196"/>
      <c r="X27" s="196"/>
      <c r="Y27" s="196"/>
      <c r="Z27" s="196"/>
      <c r="AA27" s="196"/>
      <c r="AB27" s="196"/>
      <c r="AC27" s="197"/>
    </row>
    <row r="28" spans="1:30">
      <c r="A28" s="195"/>
      <c r="B28" s="196"/>
      <c r="C28" s="196"/>
      <c r="D28" s="196"/>
      <c r="E28" s="196"/>
      <c r="F28" s="196"/>
      <c r="G28" s="196"/>
      <c r="H28" s="196"/>
      <c r="I28" s="196"/>
      <c r="J28" s="197"/>
      <c r="K28" s="195"/>
      <c r="L28" s="196"/>
      <c r="M28" s="196"/>
      <c r="N28" s="196"/>
      <c r="O28" s="196"/>
      <c r="P28" s="196"/>
      <c r="Q28" s="196"/>
      <c r="R28" s="196"/>
      <c r="S28" s="196"/>
      <c r="T28" s="197"/>
      <c r="U28" s="195"/>
      <c r="V28" s="196"/>
      <c r="W28" s="196"/>
      <c r="X28" s="196"/>
      <c r="Y28" s="196"/>
      <c r="Z28" s="196"/>
      <c r="AA28" s="196"/>
      <c r="AB28" s="196"/>
      <c r="AC28" s="197"/>
    </row>
    <row r="29" spans="1:30">
      <c r="A29" s="195"/>
      <c r="B29" s="196"/>
      <c r="C29" s="196"/>
      <c r="D29" s="196"/>
      <c r="E29" s="196"/>
      <c r="F29" s="196"/>
      <c r="G29" s="196"/>
      <c r="H29" s="196"/>
      <c r="I29" s="196"/>
      <c r="J29" s="197"/>
      <c r="K29" s="195"/>
      <c r="L29" s="196"/>
      <c r="M29" s="196"/>
      <c r="N29" s="196"/>
      <c r="O29" s="196"/>
      <c r="P29" s="196"/>
      <c r="Q29" s="196"/>
      <c r="R29" s="196"/>
      <c r="S29" s="196"/>
      <c r="T29" s="197"/>
      <c r="U29" s="195"/>
      <c r="V29" s="196"/>
      <c r="W29" s="196"/>
      <c r="X29" s="196"/>
      <c r="Y29" s="196"/>
      <c r="Z29" s="196"/>
      <c r="AA29" s="196"/>
      <c r="AB29" s="196"/>
      <c r="AC29" s="197"/>
    </row>
    <row r="30" spans="1:30">
      <c r="A30" s="198"/>
      <c r="B30" s="199"/>
      <c r="C30" s="199"/>
      <c r="D30" s="199"/>
      <c r="E30" s="199"/>
      <c r="F30" s="199"/>
      <c r="G30" s="199"/>
      <c r="H30" s="199"/>
      <c r="I30" s="199"/>
      <c r="J30" s="200"/>
      <c r="K30" s="198"/>
      <c r="L30" s="199"/>
      <c r="M30" s="199"/>
      <c r="N30" s="199"/>
      <c r="O30" s="199"/>
      <c r="P30" s="199"/>
      <c r="Q30" s="199"/>
      <c r="R30" s="199"/>
      <c r="S30" s="199"/>
      <c r="T30" s="200"/>
      <c r="U30" s="198"/>
      <c r="V30" s="199"/>
      <c r="W30" s="199"/>
      <c r="X30" s="199"/>
      <c r="Y30" s="199"/>
      <c r="Z30" s="199"/>
      <c r="AA30" s="199"/>
      <c r="AB30" s="199"/>
      <c r="AC30" s="200"/>
    </row>
    <row r="31" spans="1:30" ht="7.15" customHeight="1"/>
    <row r="32" spans="1:30">
      <c r="A32" s="213">
        <f>入力シート!B57</f>
        <v>0</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5"/>
      <c r="AD32" t="s">
        <v>127</v>
      </c>
    </row>
    <row r="33" spans="1:33">
      <c r="A33" s="204">
        <f>入力シート!B58</f>
        <v>0</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6"/>
    </row>
    <row r="34" spans="1:33">
      <c r="A34" s="207"/>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9"/>
    </row>
    <row r="35" spans="1:33">
      <c r="A35" s="207"/>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9"/>
    </row>
    <row r="36" spans="1:33">
      <c r="A36" s="207"/>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9"/>
    </row>
    <row r="37" spans="1:33">
      <c r="A37" s="207"/>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9"/>
    </row>
    <row r="38" spans="1:33" ht="9" customHeight="1">
      <c r="A38" s="210"/>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2"/>
    </row>
    <row r="39" spans="1:33" ht="7.15" customHeight="1"/>
    <row r="40" spans="1:33">
      <c r="A40" s="192" t="s">
        <v>90</v>
      </c>
      <c r="B40" s="193"/>
      <c r="C40" s="193"/>
      <c r="D40" s="194"/>
      <c r="E40" s="11"/>
      <c r="F40" s="11"/>
      <c r="G40" s="11"/>
      <c r="H40" s="11"/>
      <c r="I40" s="11"/>
      <c r="J40" s="11"/>
      <c r="K40" s="11"/>
      <c r="L40" s="10"/>
      <c r="M40" s="10"/>
      <c r="N40" s="180" t="s">
        <v>91</v>
      </c>
      <c r="O40" s="180"/>
      <c r="P40" s="180"/>
      <c r="Q40" s="179" t="str">
        <f>IF(入力シート!C64="○","学校等新規卒業予定者","")</f>
        <v/>
      </c>
      <c r="R40" s="179"/>
      <c r="S40" s="179"/>
      <c r="T40" s="179"/>
      <c r="U40" s="179"/>
      <c r="V40" s="179"/>
      <c r="W40" s="179"/>
      <c r="X40" s="179"/>
      <c r="Y40" s="179" t="str">
        <f>IF(入力シート!C65="○","一般求職者","")</f>
        <v/>
      </c>
      <c r="Z40" s="179"/>
      <c r="AA40" s="179"/>
      <c r="AB40" s="179"/>
      <c r="AC40" s="179"/>
    </row>
    <row r="41" spans="1:33" ht="11.25" customHeight="1">
      <c r="A41" s="170" t="s">
        <v>92</v>
      </c>
      <c r="B41" s="170"/>
      <c r="C41" s="170"/>
      <c r="D41" s="170"/>
      <c r="E41" s="170" t="s">
        <v>111</v>
      </c>
      <c r="F41" s="170"/>
      <c r="G41" s="170"/>
      <c r="H41" s="170"/>
      <c r="I41" s="170"/>
      <c r="J41" s="170"/>
      <c r="K41" s="170"/>
      <c r="L41" s="170"/>
      <c r="M41" s="170"/>
      <c r="N41" s="181" t="s">
        <v>113</v>
      </c>
      <c r="O41" s="170"/>
      <c r="P41" s="170"/>
      <c r="Q41" s="170"/>
      <c r="R41" s="170"/>
      <c r="S41" s="170"/>
      <c r="T41" s="170"/>
      <c r="U41" s="188" t="s">
        <v>112</v>
      </c>
      <c r="V41" s="188"/>
      <c r="W41" s="188"/>
      <c r="X41" s="188"/>
      <c r="Y41" s="188"/>
      <c r="Z41" s="188"/>
      <c r="AA41" s="188"/>
      <c r="AB41" s="188"/>
      <c r="AC41" s="188"/>
    </row>
    <row r="42" spans="1:33" ht="12" customHeight="1">
      <c r="A42" s="170"/>
      <c r="B42" s="170"/>
      <c r="C42" s="170"/>
      <c r="D42" s="170"/>
      <c r="E42" s="170"/>
      <c r="F42" s="170"/>
      <c r="G42" s="170"/>
      <c r="H42" s="170"/>
      <c r="I42" s="170"/>
      <c r="J42" s="170"/>
      <c r="K42" s="170"/>
      <c r="L42" s="170"/>
      <c r="M42" s="170"/>
      <c r="N42" s="170"/>
      <c r="O42" s="170"/>
      <c r="P42" s="170"/>
      <c r="Q42" s="170"/>
      <c r="R42" s="170"/>
      <c r="S42" s="170"/>
      <c r="T42" s="170"/>
      <c r="U42" s="190" t="s">
        <v>95</v>
      </c>
      <c r="V42" s="190"/>
      <c r="W42" s="190"/>
      <c r="X42" s="190"/>
      <c r="Y42" s="190"/>
      <c r="Z42" s="190"/>
      <c r="AA42" s="189" t="s">
        <v>101</v>
      </c>
      <c r="AB42" s="171" t="s">
        <v>110</v>
      </c>
      <c r="AC42" s="191"/>
      <c r="AD42" s="34"/>
    </row>
    <row r="43" spans="1:33" ht="13.5" customHeight="1">
      <c r="A43" s="170"/>
      <c r="B43" s="170"/>
      <c r="C43" s="170"/>
      <c r="D43" s="170"/>
      <c r="E43" s="170"/>
      <c r="F43" s="170"/>
      <c r="G43" s="170"/>
      <c r="H43" s="170"/>
      <c r="I43" s="170"/>
      <c r="J43" s="170"/>
      <c r="K43" s="170"/>
      <c r="L43" s="170"/>
      <c r="M43" s="170"/>
      <c r="N43" s="170"/>
      <c r="O43" s="170"/>
      <c r="P43" s="170"/>
      <c r="Q43" s="170"/>
      <c r="R43" s="170"/>
      <c r="S43" s="170"/>
      <c r="T43" s="170"/>
      <c r="U43" s="183" t="s">
        <v>106</v>
      </c>
      <c r="V43" s="183" t="s">
        <v>105</v>
      </c>
      <c r="W43" s="183" t="s">
        <v>104</v>
      </c>
      <c r="X43" s="183" t="s">
        <v>103</v>
      </c>
      <c r="Y43" s="171" t="s">
        <v>109</v>
      </c>
      <c r="Z43" s="171"/>
      <c r="AA43" s="189"/>
      <c r="AB43" s="191"/>
      <c r="AC43" s="191"/>
      <c r="AD43" s="216"/>
      <c r="AE43" s="217"/>
      <c r="AF43" s="217"/>
      <c r="AG43" s="217"/>
    </row>
    <row r="44" spans="1:33" ht="8.65" customHeight="1">
      <c r="A44" s="170"/>
      <c r="B44" s="170"/>
      <c r="C44" s="170"/>
      <c r="D44" s="170"/>
      <c r="E44" s="170"/>
      <c r="F44" s="170"/>
      <c r="G44" s="170"/>
      <c r="H44" s="170"/>
      <c r="I44" s="170"/>
      <c r="J44" s="170"/>
      <c r="K44" s="170"/>
      <c r="L44" s="170"/>
      <c r="M44" s="170"/>
      <c r="N44" s="170"/>
      <c r="O44" s="170"/>
      <c r="P44" s="170"/>
      <c r="Q44" s="170"/>
      <c r="R44" s="170"/>
      <c r="S44" s="170"/>
      <c r="T44" s="170"/>
      <c r="U44" s="183"/>
      <c r="V44" s="183"/>
      <c r="W44" s="183"/>
      <c r="X44" s="183"/>
      <c r="Y44" s="171"/>
      <c r="Z44" s="171"/>
      <c r="AA44" s="189"/>
      <c r="AB44" s="191"/>
      <c r="AC44" s="191"/>
      <c r="AD44" s="216"/>
      <c r="AE44" s="217"/>
      <c r="AF44" s="217"/>
      <c r="AG44" s="217"/>
    </row>
    <row r="45" spans="1:33" ht="33" customHeight="1">
      <c r="A45" s="171">
        <f>入力シート!B69</f>
        <v>0</v>
      </c>
      <c r="B45" s="171"/>
      <c r="C45" s="171"/>
      <c r="D45" s="171"/>
      <c r="E45" s="218">
        <f>入力シート!B70</f>
        <v>0</v>
      </c>
      <c r="F45" s="219"/>
      <c r="G45" s="219"/>
      <c r="H45" s="219"/>
      <c r="I45" s="219"/>
      <c r="J45" s="219"/>
      <c r="K45" s="219"/>
      <c r="L45" s="219"/>
      <c r="M45" s="220"/>
      <c r="N45" s="178">
        <f>入力シート!B71</f>
        <v>0</v>
      </c>
      <c r="O45" s="178"/>
      <c r="P45" s="178"/>
      <c r="Q45" s="178"/>
      <c r="R45" s="178"/>
      <c r="S45" s="178"/>
      <c r="T45" s="178"/>
      <c r="U45" s="22" t="str">
        <f>IF(入力シート!C72&lt;&gt;"",入力シート!C72,"－")</f>
        <v>－</v>
      </c>
      <c r="V45" s="22" t="str">
        <f>IF(入力シート!C73&lt;&gt;"",入力シート!C73,"－")</f>
        <v>－</v>
      </c>
      <c r="W45" s="22" t="str">
        <f>IF(入力シート!C74&lt;&gt;"",入力シート!C74,"－")</f>
        <v>－</v>
      </c>
      <c r="X45" s="22" t="str">
        <f>IF(入力シート!C75&lt;&gt;"",入力シート!C75,"－")</f>
        <v>－</v>
      </c>
      <c r="Y45" s="182" t="str">
        <f>IF(入力シート!C76&lt;&gt;"",入力シート!C76,"－")</f>
        <v>－</v>
      </c>
      <c r="Z45" s="182"/>
      <c r="AA45" s="22" t="str">
        <f>IF(入力シート!C77&lt;&gt;"",入力シート!C77,"－")</f>
        <v>－</v>
      </c>
      <c r="AB45" s="182" t="str">
        <f>IF(入力シート!C78&lt;&gt;"",入力シート!C78,"－")</f>
        <v>－</v>
      </c>
      <c r="AC45" s="182"/>
      <c r="AD45" s="216"/>
      <c r="AE45" s="217"/>
      <c r="AF45" s="217"/>
      <c r="AG45" s="217"/>
    </row>
    <row r="46" spans="1:33" ht="33" customHeight="1">
      <c r="A46" s="171">
        <f>入力シート!B82</f>
        <v>0</v>
      </c>
      <c r="B46" s="171"/>
      <c r="C46" s="171"/>
      <c r="D46" s="171"/>
      <c r="E46" s="178">
        <f>入力シート!B83</f>
        <v>0</v>
      </c>
      <c r="F46" s="178"/>
      <c r="G46" s="178"/>
      <c r="H46" s="178"/>
      <c r="I46" s="178"/>
      <c r="J46" s="178"/>
      <c r="K46" s="178"/>
      <c r="L46" s="178"/>
      <c r="M46" s="178"/>
      <c r="N46" s="178">
        <f>入力シート!B84</f>
        <v>0</v>
      </c>
      <c r="O46" s="178"/>
      <c r="P46" s="178"/>
      <c r="Q46" s="178"/>
      <c r="R46" s="178"/>
      <c r="S46" s="178"/>
      <c r="T46" s="178"/>
      <c r="U46" s="22" t="str">
        <f>IF(入力シート!C85&lt;&gt;"",入力シート!C85,"－")</f>
        <v>－</v>
      </c>
      <c r="V46" s="22" t="str">
        <f>IF(入力シート!C86&lt;&gt;"",入力シート!C86,"－")</f>
        <v>－</v>
      </c>
      <c r="W46" s="22" t="str">
        <f>IF(入力シート!C87&lt;&gt;"",入力シート!C87,"－")</f>
        <v>－</v>
      </c>
      <c r="X46" s="22" t="str">
        <f>IF(入力シート!C88&lt;&gt;"",入力シート!C88,"－")</f>
        <v>－</v>
      </c>
      <c r="Y46" s="182" t="str">
        <f>IF(入力シート!C89&lt;&gt;"",入力シート!C89,"－")</f>
        <v>－</v>
      </c>
      <c r="Z46" s="182"/>
      <c r="AA46" s="22" t="str">
        <f>IF(入力シート!C90&lt;&gt;"",入力シート!C90,"－")</f>
        <v>－</v>
      </c>
      <c r="AB46" s="182" t="str">
        <f>IF(入力シート!C91&lt;&gt;"",入力シート!C91,"－")</f>
        <v>－</v>
      </c>
      <c r="AC46" s="182"/>
      <c r="AD46" s="216"/>
      <c r="AE46" s="217"/>
      <c r="AF46" s="217"/>
      <c r="AG46" s="217"/>
    </row>
    <row r="47" spans="1:33" ht="33" customHeight="1">
      <c r="A47" s="171">
        <f>入力シート!B95</f>
        <v>0</v>
      </c>
      <c r="B47" s="171"/>
      <c r="C47" s="171"/>
      <c r="D47" s="171"/>
      <c r="E47" s="178">
        <f>入力シート!B96</f>
        <v>0</v>
      </c>
      <c r="F47" s="178"/>
      <c r="G47" s="178"/>
      <c r="H47" s="178"/>
      <c r="I47" s="178"/>
      <c r="J47" s="178"/>
      <c r="K47" s="178"/>
      <c r="L47" s="178"/>
      <c r="M47" s="178"/>
      <c r="N47" s="178">
        <f>入力シート!B97</f>
        <v>0</v>
      </c>
      <c r="O47" s="178"/>
      <c r="P47" s="178"/>
      <c r="Q47" s="178"/>
      <c r="R47" s="178"/>
      <c r="S47" s="178"/>
      <c r="T47" s="178"/>
      <c r="U47" s="22" t="str">
        <f>IF(入力シート!C98&lt;&gt;"",入力シート!C98,"－")</f>
        <v>－</v>
      </c>
      <c r="V47" s="22" t="str">
        <f>IF(入力シート!C99&lt;&gt;"",入力シート!C99,"－")</f>
        <v>－</v>
      </c>
      <c r="W47" s="22" t="str">
        <f>IF(入力シート!C100&lt;&gt;"",入力シート!C100,"－")</f>
        <v>－</v>
      </c>
      <c r="X47" s="22" t="str">
        <f>IF(入力シート!C101&lt;&gt;"",入力シート!C101,"－")</f>
        <v>－</v>
      </c>
      <c r="Y47" s="182" t="str">
        <f>IF(入力シート!C102&lt;&gt;"",入力シート!C102,"－")</f>
        <v>－</v>
      </c>
      <c r="Z47" s="182"/>
      <c r="AA47" s="22" t="str">
        <f>IF(入力シート!C103&lt;&gt;"",入力シート!C103,"－")</f>
        <v>－</v>
      </c>
      <c r="AB47" s="182" t="str">
        <f>IF(入力シート!C104&lt;&gt;"",入力シート!C104,"－")</f>
        <v>－</v>
      </c>
      <c r="AC47" s="182"/>
    </row>
    <row r="48" spans="1:33" ht="33" customHeight="1">
      <c r="A48" s="171">
        <f>入力シート!B108</f>
        <v>0</v>
      </c>
      <c r="B48" s="171"/>
      <c r="C48" s="171"/>
      <c r="D48" s="171"/>
      <c r="E48" s="178">
        <f>入力シート!B109</f>
        <v>0</v>
      </c>
      <c r="F48" s="178"/>
      <c r="G48" s="178"/>
      <c r="H48" s="178"/>
      <c r="I48" s="178"/>
      <c r="J48" s="178"/>
      <c r="K48" s="178"/>
      <c r="L48" s="178"/>
      <c r="M48" s="178"/>
      <c r="N48" s="178">
        <f>入力シート!B110</f>
        <v>0</v>
      </c>
      <c r="O48" s="178"/>
      <c r="P48" s="178"/>
      <c r="Q48" s="178"/>
      <c r="R48" s="178"/>
      <c r="S48" s="178"/>
      <c r="T48" s="178"/>
      <c r="U48" s="22" t="str">
        <f>IF(入力シート!C111&lt;&gt;"",入力シート!C111,"－")</f>
        <v>－</v>
      </c>
      <c r="V48" s="22" t="str">
        <f>IF(入力シート!C112&lt;&gt;"",入力シート!C112,"－")</f>
        <v>－</v>
      </c>
      <c r="W48" s="22" t="str">
        <f>IF(入力シート!C113&lt;&gt;"",入力シート!C113,"－")</f>
        <v>－</v>
      </c>
      <c r="X48" s="22" t="str">
        <f>IF(入力シート!C114&lt;&gt;"",入力シート!C114,"－")</f>
        <v>－</v>
      </c>
      <c r="Y48" s="182" t="str">
        <f>IF(入力シート!C115&lt;&gt;"",入力シート!C115,"－")</f>
        <v>－</v>
      </c>
      <c r="Z48" s="182"/>
      <c r="AA48" s="22" t="str">
        <f>IF(入力シート!C116&lt;&gt;"",入力シート!C116,"－")</f>
        <v>－</v>
      </c>
      <c r="AB48" s="182" t="str">
        <f>IF(入力シート!C117&lt;&gt;"",入力シート!C117,"－")</f>
        <v>－</v>
      </c>
      <c r="AC48" s="182"/>
    </row>
    <row r="49" ht="18" customHeight="1"/>
    <row r="50" ht="18" customHeight="1"/>
    <row r="51" ht="18" customHeight="1"/>
  </sheetData>
  <sheetProtection algorithmName="SHA-512" hashValue="YNOc65atSfUXEBC8iVLzRudNB1xblttsDiW3FxjDur81HWEZcd7LMhaZhCcAc41plz1dqY+kA8vI5wgn6hlqDw==" saltValue="nbV1E6AezZGpjFKIfL14FA==" spinCount="100000" sheet="1" formatCells="0" pivotTables="0"/>
  <mergeCells count="95">
    <mergeCell ref="A23:J23"/>
    <mergeCell ref="K23:L23"/>
    <mergeCell ref="M21:N23"/>
    <mergeCell ref="D8:N8"/>
    <mergeCell ref="D9:N9"/>
    <mergeCell ref="E22:F22"/>
    <mergeCell ref="A16:D18"/>
    <mergeCell ref="E16:G16"/>
    <mergeCell ref="I16:K16"/>
    <mergeCell ref="K17:M17"/>
    <mergeCell ref="E17:J17"/>
    <mergeCell ref="E19:N20"/>
    <mergeCell ref="E21:F21"/>
    <mergeCell ref="G21:H21"/>
    <mergeCell ref="I21:J21"/>
    <mergeCell ref="A19:D20"/>
    <mergeCell ref="O3:AC5"/>
    <mergeCell ref="AB1:AC2"/>
    <mergeCell ref="O7:AC11"/>
    <mergeCell ref="A10:N10"/>
    <mergeCell ref="A1:A3"/>
    <mergeCell ref="B2:N3"/>
    <mergeCell ref="B1:N1"/>
    <mergeCell ref="A33:AC38"/>
    <mergeCell ref="K27:T30"/>
    <mergeCell ref="U27:AC30"/>
    <mergeCell ref="A32:AC32"/>
    <mergeCell ref="AD43:AG46"/>
    <mergeCell ref="A41:D44"/>
    <mergeCell ref="A45:D45"/>
    <mergeCell ref="E45:M45"/>
    <mergeCell ref="A25:AC25"/>
    <mergeCell ref="Y47:Z47"/>
    <mergeCell ref="AB45:AC45"/>
    <mergeCell ref="U43:U44"/>
    <mergeCell ref="Y45:Z45"/>
    <mergeCell ref="Y46:Z46"/>
    <mergeCell ref="A47:D47"/>
    <mergeCell ref="E47:M47"/>
    <mergeCell ref="N46:T46"/>
    <mergeCell ref="N47:T47"/>
    <mergeCell ref="A27:J30"/>
    <mergeCell ref="A40:D40"/>
    <mergeCell ref="A26:J26"/>
    <mergeCell ref="K26:T26"/>
    <mergeCell ref="U26:AC26"/>
    <mergeCell ref="E41:M44"/>
    <mergeCell ref="Y48:Z48"/>
    <mergeCell ref="N48:T48"/>
    <mergeCell ref="V43:V44"/>
    <mergeCell ref="W43:W44"/>
    <mergeCell ref="E18:H18"/>
    <mergeCell ref="J18:M18"/>
    <mergeCell ref="O21:AC21"/>
    <mergeCell ref="U41:AC41"/>
    <mergeCell ref="AB48:AC48"/>
    <mergeCell ref="AB46:AC46"/>
    <mergeCell ref="AB47:AC47"/>
    <mergeCell ref="AA42:AA44"/>
    <mergeCell ref="Y43:Z44"/>
    <mergeCell ref="U42:Z42"/>
    <mergeCell ref="AB42:AC44"/>
    <mergeCell ref="X43:X44"/>
    <mergeCell ref="K21:L21"/>
    <mergeCell ref="A48:D48"/>
    <mergeCell ref="O23:AC23"/>
    <mergeCell ref="O22:AC22"/>
    <mergeCell ref="I22:J22"/>
    <mergeCell ref="K22:L22"/>
    <mergeCell ref="G22:H22"/>
    <mergeCell ref="A46:D46"/>
    <mergeCell ref="E46:M46"/>
    <mergeCell ref="E48:M48"/>
    <mergeCell ref="Y40:AC40"/>
    <mergeCell ref="Q40:X40"/>
    <mergeCell ref="N40:P40"/>
    <mergeCell ref="N41:T44"/>
    <mergeCell ref="N45:T45"/>
    <mergeCell ref="A21:D22"/>
    <mergeCell ref="A14:D15"/>
    <mergeCell ref="E14:N15"/>
    <mergeCell ref="Z1:AA2"/>
    <mergeCell ref="X1:Y2"/>
    <mergeCell ref="V1:W2"/>
    <mergeCell ref="T1:U2"/>
    <mergeCell ref="R1:S2"/>
    <mergeCell ref="P1:Q2"/>
    <mergeCell ref="A5:N6"/>
    <mergeCell ref="D7:N7"/>
    <mergeCell ref="A11:D11"/>
    <mergeCell ref="A13:D13"/>
    <mergeCell ref="A12:D12"/>
    <mergeCell ref="E11:N11"/>
    <mergeCell ref="E12:N12"/>
    <mergeCell ref="E13:N13"/>
  </mergeCells>
  <phoneticPr fontId="2"/>
  <conditionalFormatting sqref="A26:AC26">
    <cfRule type="cellIs" dxfId="11" priority="4" operator="equal">
      <formula>0</formula>
    </cfRule>
  </conditionalFormatting>
  <conditionalFormatting sqref="A32:AC32">
    <cfRule type="cellIs" dxfId="10" priority="8" operator="equal">
      <formula>0</formula>
    </cfRule>
  </conditionalFormatting>
  <conditionalFormatting sqref="B1:N3 O3:AC5 A5:N6 D7:N9 O7:AC11 E12:N12 E14:N15 E16:G16 I16:K16 E19:N20 E22:L22 O23:AC23 E24:G24 L24:N24 A27:AC30 A33:AC38 A45:T48">
    <cfRule type="cellIs" dxfId="9" priority="5" operator="equal">
      <formula>0</formula>
    </cfRule>
  </conditionalFormatting>
  <conditionalFormatting sqref="I18 N18">
    <cfRule type="cellIs" dxfId="8" priority="2" operator="equal">
      <formula>0</formula>
    </cfRule>
  </conditionalFormatting>
  <conditionalFormatting sqref="K23:L23">
    <cfRule type="cellIs" dxfId="7" priority="1" operator="equal">
      <formula>0</formula>
    </cfRule>
  </conditionalFormatting>
  <printOptions horizontalCentered="1"/>
  <pageMargins left="0.70866141732283472" right="0.70866141732283472" top="0.55118110236220474" bottom="0.55118110236220474" header="0.31496062992125984" footer="0.31496062992125984"/>
  <pageSetup paperSize="9" orientation="portrait" r:id="rId1"/>
  <headerFooter>
    <oddFooter>&amp;RR70208 都城市就職説明会</oddFooter>
  </headerFooter>
  <rowBreaks count="1" manualBreakCount="1">
    <brk id="22" max="28" man="1"/>
  </rowBreaks>
  <ignoredErrors>
    <ignoredError sqref="Q39:AC39 R40:X40 Z40:AC40"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1"/>
  <sheetViews>
    <sheetView showGridLines="0" showRowColHeaders="0" showRuler="0" view="pageLayout" zoomScale="115" zoomScaleNormal="100" zoomScaleSheetLayoutView="100" zoomScalePageLayoutView="115" workbookViewId="0">
      <selection activeCell="K27" sqref="K27:T30"/>
    </sheetView>
  </sheetViews>
  <sheetFormatPr defaultColWidth="8.75" defaultRowHeight="18.75"/>
  <cols>
    <col min="1" max="29" width="2.75" style="1" customWidth="1"/>
    <col min="48" max="54" width="5.25" style="1" customWidth="1"/>
    <col min="55" max="16384" width="8.75" style="1"/>
  </cols>
  <sheetData>
    <row r="1" spans="1:30">
      <c r="A1" s="263" t="s">
        <v>0</v>
      </c>
      <c r="B1" s="266" t="str">
        <f>入力シート!E6</f>
        <v>おと</v>
      </c>
      <c r="C1" s="267"/>
      <c r="D1" s="267"/>
      <c r="E1" s="267"/>
      <c r="F1" s="267"/>
      <c r="G1" s="267"/>
      <c r="H1" s="267"/>
      <c r="I1" s="267"/>
      <c r="J1" s="267"/>
      <c r="K1" s="267"/>
      <c r="L1" s="267"/>
      <c r="M1" s="267"/>
      <c r="N1" s="268"/>
      <c r="P1" s="159"/>
      <c r="Q1" s="159"/>
      <c r="R1" s="159"/>
      <c r="S1" s="159"/>
      <c r="T1" s="159"/>
      <c r="U1" s="159"/>
      <c r="V1" s="159"/>
      <c r="W1" s="159"/>
      <c r="X1" s="159"/>
      <c r="Y1" s="159"/>
      <c r="Z1" s="159"/>
      <c r="AA1" s="159"/>
      <c r="AB1" s="159"/>
      <c r="AC1" s="159"/>
    </row>
    <row r="2" spans="1:30" ht="18" customHeight="1">
      <c r="A2" s="264"/>
      <c r="B2" s="269" t="str">
        <f>入力シート!E5</f>
        <v>株式会社音</v>
      </c>
      <c r="C2" s="270"/>
      <c r="D2" s="270"/>
      <c r="E2" s="270"/>
      <c r="F2" s="270"/>
      <c r="G2" s="270"/>
      <c r="H2" s="270"/>
      <c r="I2" s="270"/>
      <c r="J2" s="270"/>
      <c r="K2" s="270"/>
      <c r="L2" s="270"/>
      <c r="M2" s="270"/>
      <c r="N2" s="271"/>
      <c r="P2" s="160"/>
      <c r="Q2" s="160"/>
      <c r="R2" s="160"/>
      <c r="S2" s="160"/>
      <c r="T2" s="160"/>
      <c r="U2" s="160"/>
      <c r="V2" s="160"/>
      <c r="W2" s="160"/>
      <c r="X2" s="160"/>
      <c r="Y2" s="160"/>
      <c r="Z2" s="160"/>
      <c r="AA2" s="160"/>
      <c r="AB2" s="160"/>
      <c r="AC2" s="160"/>
    </row>
    <row r="3" spans="1:30" ht="12" customHeight="1" thickBot="1">
      <c r="A3" s="265"/>
      <c r="B3" s="272"/>
      <c r="C3" s="273"/>
      <c r="D3" s="273"/>
      <c r="E3" s="273"/>
      <c r="F3" s="273"/>
      <c r="G3" s="273"/>
      <c r="H3" s="273"/>
      <c r="I3" s="273"/>
      <c r="J3" s="273"/>
      <c r="K3" s="273"/>
      <c r="L3" s="273"/>
      <c r="M3" s="273"/>
      <c r="N3" s="274"/>
      <c r="O3" s="221" t="str">
        <f>入力シート!E39</f>
        <v>宮崎から世界へ
次世代のスピーカーを届ける</v>
      </c>
      <c r="P3" s="221"/>
      <c r="Q3" s="221"/>
      <c r="R3" s="221"/>
      <c r="S3" s="221"/>
      <c r="T3" s="221"/>
      <c r="U3" s="221"/>
      <c r="V3" s="221"/>
      <c r="W3" s="221"/>
      <c r="X3" s="221"/>
      <c r="Y3" s="221"/>
      <c r="Z3" s="221"/>
      <c r="AA3" s="221"/>
      <c r="AB3" s="221"/>
      <c r="AC3" s="222"/>
    </row>
    <row r="4" spans="1:30" ht="13.9" customHeight="1">
      <c r="A4" s="5" t="s">
        <v>81</v>
      </c>
      <c r="B4" s="2"/>
      <c r="C4" s="2"/>
      <c r="D4" s="2"/>
      <c r="E4" s="2"/>
      <c r="F4" s="2"/>
      <c r="G4" s="2"/>
      <c r="H4" s="2"/>
      <c r="I4" s="2"/>
      <c r="J4" s="2"/>
      <c r="K4" s="2"/>
      <c r="L4" s="2"/>
      <c r="M4" s="2"/>
      <c r="N4" s="2"/>
      <c r="O4" s="223"/>
      <c r="P4" s="224"/>
      <c r="Q4" s="224"/>
      <c r="R4" s="224"/>
      <c r="S4" s="224"/>
      <c r="T4" s="224"/>
      <c r="U4" s="224"/>
      <c r="V4" s="224"/>
      <c r="W4" s="224"/>
      <c r="X4" s="224"/>
      <c r="Y4" s="224"/>
      <c r="Z4" s="224"/>
      <c r="AA4" s="224"/>
      <c r="AB4" s="224"/>
      <c r="AC4" s="225"/>
    </row>
    <row r="5" spans="1:30" ht="12.6" customHeight="1">
      <c r="A5" s="161" t="str">
        <f>入力シート!E8</f>
        <v>○○市○○町○丁目○番○号</v>
      </c>
      <c r="B5" s="162"/>
      <c r="C5" s="162"/>
      <c r="D5" s="162"/>
      <c r="E5" s="162"/>
      <c r="F5" s="162"/>
      <c r="G5" s="162"/>
      <c r="H5" s="162"/>
      <c r="I5" s="162"/>
      <c r="J5" s="162"/>
      <c r="K5" s="162"/>
      <c r="L5" s="162"/>
      <c r="M5" s="162"/>
      <c r="N5" s="162"/>
      <c r="O5" s="223"/>
      <c r="P5" s="224"/>
      <c r="Q5" s="224"/>
      <c r="R5" s="224"/>
      <c r="S5" s="224"/>
      <c r="T5" s="224"/>
      <c r="U5" s="224"/>
      <c r="V5" s="224"/>
      <c r="W5" s="224"/>
      <c r="X5" s="224"/>
      <c r="Y5" s="224"/>
      <c r="Z5" s="224"/>
      <c r="AA5" s="224"/>
      <c r="AB5" s="224"/>
      <c r="AC5" s="225"/>
    </row>
    <row r="6" spans="1:30" ht="13.15" customHeight="1">
      <c r="A6" s="161"/>
      <c r="B6" s="162"/>
      <c r="C6" s="162"/>
      <c r="D6" s="162"/>
      <c r="E6" s="162"/>
      <c r="F6" s="162"/>
      <c r="G6" s="162"/>
      <c r="H6" s="162"/>
      <c r="I6" s="162"/>
      <c r="J6" s="162"/>
      <c r="K6" s="162"/>
      <c r="L6" s="162"/>
      <c r="M6" s="162"/>
      <c r="N6" s="162"/>
      <c r="O6" s="5" t="s">
        <v>87</v>
      </c>
      <c r="AC6" s="12"/>
    </row>
    <row r="7" spans="1:30" ht="13.9" customHeight="1">
      <c r="A7" s="3" t="s">
        <v>84</v>
      </c>
      <c r="B7" s="8"/>
      <c r="C7" s="8"/>
      <c r="D7" s="164" t="str">
        <f>入力シート!E9</f>
        <v>1234-56-7890</v>
      </c>
      <c r="E7" s="164"/>
      <c r="F7" s="164"/>
      <c r="G7" s="164"/>
      <c r="H7" s="164"/>
      <c r="I7" s="164"/>
      <c r="J7" s="164"/>
      <c r="K7" s="164"/>
      <c r="L7" s="164"/>
      <c r="M7" s="164"/>
      <c r="N7" s="164"/>
      <c r="O7" s="226" t="str">
        <f>入力シート!E40</f>
        <v>・スピーカーの開発、製造、販売
・その他オーディオ商品の販売等</v>
      </c>
      <c r="P7" s="227"/>
      <c r="Q7" s="227"/>
      <c r="R7" s="227"/>
      <c r="S7" s="227"/>
      <c r="T7" s="227"/>
      <c r="U7" s="227"/>
      <c r="V7" s="227"/>
      <c r="W7" s="227"/>
      <c r="X7" s="227"/>
      <c r="Y7" s="227"/>
      <c r="Z7" s="227"/>
      <c r="AA7" s="227"/>
      <c r="AB7" s="227"/>
      <c r="AC7" s="228"/>
    </row>
    <row r="8" spans="1:30" ht="13.9" customHeight="1">
      <c r="A8" s="3" t="s">
        <v>82</v>
      </c>
      <c r="B8" s="8"/>
      <c r="C8" s="8"/>
      <c r="D8" s="164" t="str">
        <f>入力シート!E10</f>
        <v>総務部人事課</v>
      </c>
      <c r="E8" s="164"/>
      <c r="F8" s="164"/>
      <c r="G8" s="164"/>
      <c r="H8" s="164"/>
      <c r="I8" s="164"/>
      <c r="J8" s="164"/>
      <c r="K8" s="164"/>
      <c r="L8" s="164"/>
      <c r="M8" s="164"/>
      <c r="N8" s="164"/>
      <c r="O8" s="226"/>
      <c r="P8" s="227"/>
      <c r="Q8" s="227"/>
      <c r="R8" s="227"/>
      <c r="S8" s="227"/>
      <c r="T8" s="227"/>
      <c r="U8" s="227"/>
      <c r="V8" s="227"/>
      <c r="W8" s="227"/>
      <c r="X8" s="227"/>
      <c r="Y8" s="227"/>
      <c r="Z8" s="227"/>
      <c r="AA8" s="227"/>
      <c r="AB8" s="227"/>
      <c r="AC8" s="228"/>
    </row>
    <row r="9" spans="1:30" ht="13.9" customHeight="1">
      <c r="A9" s="3" t="s">
        <v>83</v>
      </c>
      <c r="B9" s="8"/>
      <c r="C9" s="8"/>
      <c r="D9" s="164" t="str">
        <f>入力シート!E11</f>
        <v>採用担当　宮崎太郎</v>
      </c>
      <c r="E9" s="164"/>
      <c r="F9" s="164"/>
      <c r="G9" s="164"/>
      <c r="H9" s="164"/>
      <c r="I9" s="164"/>
      <c r="J9" s="164"/>
      <c r="K9" s="164"/>
      <c r="L9" s="164"/>
      <c r="M9" s="164"/>
      <c r="N9" s="164"/>
      <c r="O9" s="226"/>
      <c r="P9" s="227"/>
      <c r="Q9" s="227"/>
      <c r="R9" s="227"/>
      <c r="S9" s="227"/>
      <c r="T9" s="227"/>
      <c r="U9" s="227"/>
      <c r="V9" s="227"/>
      <c r="W9" s="227"/>
      <c r="X9" s="227"/>
      <c r="Y9" s="227"/>
      <c r="Z9" s="227"/>
      <c r="AA9" s="227"/>
      <c r="AB9" s="227"/>
      <c r="AC9" s="228"/>
    </row>
    <row r="10" spans="1:30" ht="12.6" customHeight="1">
      <c r="A10" s="260" t="str">
        <f>"mailto:"&amp;入力シート!E12</f>
        <v>mailto:oto@oto.co.jp</v>
      </c>
      <c r="B10" s="261"/>
      <c r="C10" s="261"/>
      <c r="D10" s="261"/>
      <c r="E10" s="261"/>
      <c r="F10" s="261"/>
      <c r="G10" s="261"/>
      <c r="H10" s="261"/>
      <c r="I10" s="261"/>
      <c r="J10" s="261"/>
      <c r="K10" s="261"/>
      <c r="L10" s="261"/>
      <c r="M10" s="261"/>
      <c r="N10" s="261"/>
      <c r="O10" s="226"/>
      <c r="P10" s="227"/>
      <c r="Q10" s="227"/>
      <c r="R10" s="227"/>
      <c r="S10" s="227"/>
      <c r="T10" s="227"/>
      <c r="U10" s="227"/>
      <c r="V10" s="227"/>
      <c r="W10" s="227"/>
      <c r="X10" s="227"/>
      <c r="Y10" s="227"/>
      <c r="Z10" s="227"/>
      <c r="AA10" s="227"/>
      <c r="AB10" s="227"/>
      <c r="AC10" s="228"/>
    </row>
    <row r="11" spans="1:30" ht="12.6" customHeight="1">
      <c r="A11" s="166" t="s">
        <v>85</v>
      </c>
      <c r="B11" s="166"/>
      <c r="C11" s="166"/>
      <c r="D11" s="166"/>
      <c r="E11" s="167" t="str">
        <f>入力シート!F13&amp;"年"&amp;入力シート!F14&amp;"月"</f>
        <v>1980年4月</v>
      </c>
      <c r="F11" s="167"/>
      <c r="G11" s="167"/>
      <c r="H11" s="167"/>
      <c r="I11" s="167"/>
      <c r="J11" s="167"/>
      <c r="K11" s="167"/>
      <c r="L11" s="167"/>
      <c r="M11" s="167"/>
      <c r="N11" s="262"/>
      <c r="O11" s="226"/>
      <c r="P11" s="227"/>
      <c r="Q11" s="227"/>
      <c r="R11" s="227"/>
      <c r="S11" s="227"/>
      <c r="T11" s="227"/>
      <c r="U11" s="227"/>
      <c r="V11" s="227"/>
      <c r="W11" s="227"/>
      <c r="X11" s="227"/>
      <c r="Y11" s="227"/>
      <c r="Z11" s="227"/>
      <c r="AA11" s="227"/>
      <c r="AB11" s="227"/>
      <c r="AC11" s="228"/>
    </row>
    <row r="12" spans="1:30" ht="12.6" customHeight="1">
      <c r="A12" s="166" t="s">
        <v>14</v>
      </c>
      <c r="B12" s="166"/>
      <c r="C12" s="166"/>
      <c r="D12" s="166"/>
      <c r="E12" s="168">
        <f>入力シート!E15</f>
        <v>20000</v>
      </c>
      <c r="F12" s="168"/>
      <c r="G12" s="168"/>
      <c r="H12" s="168"/>
      <c r="I12" s="168"/>
      <c r="J12" s="168"/>
      <c r="K12" s="168"/>
      <c r="L12" s="168"/>
      <c r="M12" s="168"/>
      <c r="N12" s="275"/>
      <c r="O12" s="85"/>
      <c r="P12" s="86"/>
      <c r="Q12" s="86"/>
      <c r="R12" s="86"/>
      <c r="S12" s="86"/>
      <c r="T12" s="86"/>
      <c r="U12" s="86"/>
      <c r="V12" s="86"/>
      <c r="W12" s="86"/>
      <c r="X12" s="86"/>
      <c r="Y12" s="86"/>
      <c r="Z12" s="86"/>
      <c r="AA12" s="86"/>
      <c r="AB12" s="86"/>
      <c r="AC12" s="87"/>
      <c r="AD12" s="1"/>
    </row>
    <row r="13" spans="1:30" ht="12.6" customHeight="1">
      <c r="A13" s="166" t="s">
        <v>15</v>
      </c>
      <c r="B13" s="166"/>
      <c r="C13" s="166"/>
      <c r="D13" s="166"/>
      <c r="E13" s="169">
        <f>入力シート!E16</f>
        <v>500</v>
      </c>
      <c r="F13" s="169"/>
      <c r="G13" s="169"/>
      <c r="H13" s="169"/>
      <c r="I13" s="169"/>
      <c r="J13" s="169"/>
      <c r="K13" s="169"/>
      <c r="L13" s="169"/>
      <c r="M13" s="169"/>
      <c r="N13" s="276"/>
      <c r="O13" s="85"/>
      <c r="P13" s="88"/>
      <c r="Q13" s="86"/>
      <c r="R13" s="86"/>
      <c r="S13" s="86"/>
      <c r="T13" s="86"/>
      <c r="U13" s="86"/>
      <c r="V13" s="86"/>
      <c r="W13" s="86"/>
      <c r="X13" s="86"/>
      <c r="Y13" s="86"/>
      <c r="Z13" s="86"/>
      <c r="AA13" s="86"/>
      <c r="AB13" s="86"/>
      <c r="AC13" s="87"/>
      <c r="AD13" s="21"/>
    </row>
    <row r="14" spans="1:30" ht="13.9" customHeight="1">
      <c r="A14" s="166" t="s">
        <v>17</v>
      </c>
      <c r="B14" s="166"/>
      <c r="C14" s="166"/>
      <c r="D14" s="166"/>
      <c r="E14" s="158" t="str">
        <f>入力シート!E17</f>
        <v>宮崎県内各地（○○市、○○町）など</v>
      </c>
      <c r="F14" s="158"/>
      <c r="G14" s="158"/>
      <c r="H14" s="158"/>
      <c r="I14" s="158"/>
      <c r="J14" s="158"/>
      <c r="K14" s="158"/>
      <c r="L14" s="158"/>
      <c r="M14" s="158"/>
      <c r="N14" s="277"/>
      <c r="O14" s="89"/>
      <c r="P14" s="90"/>
      <c r="Q14" s="90"/>
      <c r="R14" s="90"/>
      <c r="S14" s="90"/>
      <c r="T14" s="90"/>
      <c r="U14" s="90"/>
      <c r="V14" s="90"/>
      <c r="W14" s="90"/>
      <c r="X14" s="90"/>
      <c r="Y14" s="90"/>
      <c r="Z14" s="90"/>
      <c r="AA14" s="90"/>
      <c r="AB14" s="90"/>
      <c r="AC14" s="91"/>
    </row>
    <row r="15" spans="1:30" ht="13.9" customHeight="1">
      <c r="A15" s="166"/>
      <c r="B15" s="166"/>
      <c r="C15" s="166"/>
      <c r="D15" s="166"/>
      <c r="E15" s="158"/>
      <c r="F15" s="158"/>
      <c r="G15" s="158"/>
      <c r="H15" s="158"/>
      <c r="I15" s="158"/>
      <c r="J15" s="158"/>
      <c r="K15" s="158"/>
      <c r="L15" s="158"/>
      <c r="M15" s="158"/>
      <c r="N15" s="277"/>
      <c r="O15" s="89"/>
      <c r="P15" s="90"/>
      <c r="Q15" s="90"/>
      <c r="R15" s="90"/>
      <c r="S15" s="90"/>
      <c r="T15" s="90"/>
      <c r="U15" s="90"/>
      <c r="V15" s="90"/>
      <c r="W15" s="90"/>
      <c r="X15" s="90"/>
      <c r="Y15" s="90"/>
      <c r="Z15" s="90"/>
      <c r="AA15" s="90"/>
      <c r="AB15" s="90"/>
      <c r="AC15" s="91"/>
    </row>
    <row r="16" spans="1:30" ht="13.9" customHeight="1">
      <c r="A16" s="152" t="s">
        <v>18</v>
      </c>
      <c r="B16" s="153"/>
      <c r="C16" s="153"/>
      <c r="D16" s="154"/>
      <c r="E16" s="254">
        <f>入力シート!F18</f>
        <v>0.375</v>
      </c>
      <c r="F16" s="254"/>
      <c r="G16" s="254"/>
      <c r="H16" s="23" t="s">
        <v>86</v>
      </c>
      <c r="I16" s="254">
        <f>入力シート!F19</f>
        <v>0.75</v>
      </c>
      <c r="J16" s="255"/>
      <c r="K16" s="255"/>
      <c r="L16" s="23"/>
      <c r="M16" s="23"/>
      <c r="N16" s="23"/>
      <c r="O16" s="89"/>
      <c r="P16" s="90"/>
      <c r="Q16" s="90"/>
      <c r="R16" s="90"/>
      <c r="S16" s="90"/>
      <c r="T16" s="90"/>
      <c r="U16" s="90"/>
      <c r="V16" s="90"/>
      <c r="W16" s="90"/>
      <c r="X16" s="90"/>
      <c r="Y16" s="90"/>
      <c r="Z16" s="90"/>
      <c r="AA16" s="90"/>
      <c r="AB16" s="90"/>
      <c r="AC16" s="91"/>
    </row>
    <row r="17" spans="1:47" ht="13.9" customHeight="1">
      <c r="A17" s="250"/>
      <c r="B17" s="251"/>
      <c r="C17" s="251"/>
      <c r="D17" s="252"/>
      <c r="E17" s="258" t="s">
        <v>153</v>
      </c>
      <c r="F17" s="258"/>
      <c r="G17" s="258"/>
      <c r="H17" s="258"/>
      <c r="I17" s="258"/>
      <c r="J17" s="258"/>
      <c r="K17" s="256">
        <f>入力シート!F20</f>
        <v>60</v>
      </c>
      <c r="L17" s="256"/>
      <c r="M17" s="256"/>
      <c r="N17" s="31" t="s">
        <v>152</v>
      </c>
      <c r="O17" s="89"/>
      <c r="P17" s="90"/>
      <c r="Q17" s="90"/>
      <c r="R17" s="90"/>
      <c r="S17" s="90"/>
      <c r="T17" s="90"/>
      <c r="U17" s="90"/>
      <c r="V17" s="90"/>
      <c r="W17" s="90"/>
      <c r="X17" s="90"/>
      <c r="Y17" s="90"/>
      <c r="Z17" s="90"/>
      <c r="AA17" s="90"/>
      <c r="AB17" s="90"/>
      <c r="AC17" s="91"/>
    </row>
    <row r="18" spans="1:47" ht="13.9" customHeight="1">
      <c r="A18" s="155"/>
      <c r="B18" s="156"/>
      <c r="C18" s="156"/>
      <c r="D18" s="157"/>
      <c r="E18" s="184" t="s">
        <v>159</v>
      </c>
      <c r="F18" s="185"/>
      <c r="G18" s="185"/>
      <c r="H18" s="185"/>
      <c r="I18" s="29" t="str">
        <f>入力シート!E21</f>
        <v>無</v>
      </c>
      <c r="J18" s="184" t="s">
        <v>160</v>
      </c>
      <c r="K18" s="185"/>
      <c r="L18" s="185"/>
      <c r="M18" s="185"/>
      <c r="N18" s="1" t="str">
        <f>入力シート!E22</f>
        <v>有</v>
      </c>
      <c r="O18" s="89"/>
      <c r="P18" s="90"/>
      <c r="Q18" s="90"/>
      <c r="R18" s="90"/>
      <c r="S18" s="90"/>
      <c r="T18" s="90"/>
      <c r="U18" s="90"/>
      <c r="V18" s="90"/>
      <c r="W18" s="90"/>
      <c r="X18" s="90"/>
      <c r="Y18" s="90"/>
      <c r="Z18" s="90"/>
      <c r="AA18" s="90"/>
      <c r="AB18" s="90"/>
      <c r="AC18" s="91"/>
    </row>
    <row r="19" spans="1:47" ht="13.9" customHeight="1">
      <c r="A19" s="166" t="s">
        <v>23</v>
      </c>
      <c r="B19" s="166"/>
      <c r="C19" s="166"/>
      <c r="D19" s="166"/>
      <c r="E19" s="259" t="str">
        <f>入力シート!E23</f>
        <v>完全週休2日制（日曜＋平日の1日）、有給休暇25日</v>
      </c>
      <c r="F19" s="259"/>
      <c r="G19" s="259"/>
      <c r="H19" s="259"/>
      <c r="I19" s="259"/>
      <c r="J19" s="259"/>
      <c r="K19" s="259"/>
      <c r="L19" s="259"/>
      <c r="M19" s="259"/>
      <c r="N19" s="279"/>
      <c r="O19" s="89"/>
      <c r="P19" s="90"/>
      <c r="Q19" s="90"/>
      <c r="R19" s="90"/>
      <c r="S19" s="90"/>
      <c r="T19" s="90"/>
      <c r="U19" s="90"/>
      <c r="V19" s="90"/>
      <c r="W19" s="90"/>
      <c r="X19" s="90"/>
      <c r="Y19" s="90"/>
      <c r="Z19" s="90"/>
      <c r="AA19" s="90"/>
      <c r="AB19" s="90"/>
      <c r="AC19" s="91"/>
    </row>
    <row r="20" spans="1:47" ht="13.9" customHeight="1">
      <c r="A20" s="166"/>
      <c r="B20" s="166"/>
      <c r="C20" s="166"/>
      <c r="D20" s="166"/>
      <c r="E20" s="259"/>
      <c r="F20" s="259"/>
      <c r="G20" s="259"/>
      <c r="H20" s="259"/>
      <c r="I20" s="259"/>
      <c r="J20" s="259"/>
      <c r="K20" s="259"/>
      <c r="L20" s="259"/>
      <c r="M20" s="259"/>
      <c r="N20" s="279"/>
      <c r="O20" s="89"/>
      <c r="P20" s="90"/>
      <c r="Q20" s="90"/>
      <c r="R20" s="90"/>
      <c r="S20" s="90"/>
      <c r="T20" s="90"/>
      <c r="U20" s="90"/>
      <c r="V20" s="90"/>
      <c r="W20" s="90"/>
      <c r="X20" s="90"/>
      <c r="Y20" s="90"/>
      <c r="Z20" s="90"/>
      <c r="AA20" s="90"/>
      <c r="AB20" s="90"/>
      <c r="AC20" s="91"/>
    </row>
    <row r="21" spans="1:47" ht="13.9" customHeight="1">
      <c r="A21" s="166" t="s">
        <v>28</v>
      </c>
      <c r="B21" s="166"/>
      <c r="C21" s="166"/>
      <c r="D21" s="166"/>
      <c r="E21" s="182" t="s">
        <v>25</v>
      </c>
      <c r="F21" s="182"/>
      <c r="G21" s="182" t="s">
        <v>24</v>
      </c>
      <c r="H21" s="182"/>
      <c r="I21" s="182" t="s">
        <v>26</v>
      </c>
      <c r="J21" s="182"/>
      <c r="K21" s="170" t="s">
        <v>27</v>
      </c>
      <c r="L21" s="170"/>
      <c r="M21" s="244"/>
      <c r="N21" s="245"/>
      <c r="O21" s="186" t="str">
        <f>IF(入力シート!E42="","","【"&amp;入力シート!E42&amp;"】")</f>
        <v>【弊社スピーカー】</v>
      </c>
      <c r="P21" s="160"/>
      <c r="Q21" s="160"/>
      <c r="R21" s="160"/>
      <c r="S21" s="160"/>
      <c r="T21" s="160"/>
      <c r="U21" s="160"/>
      <c r="V21" s="160"/>
      <c r="W21" s="160"/>
      <c r="X21" s="160"/>
      <c r="Y21" s="160"/>
      <c r="Z21" s="160"/>
      <c r="AA21" s="160"/>
      <c r="AB21" s="160"/>
      <c r="AC21" s="187"/>
    </row>
    <row r="22" spans="1:47" ht="13.9" customHeight="1">
      <c r="A22" s="166"/>
      <c r="B22" s="166"/>
      <c r="C22" s="166"/>
      <c r="D22" s="166"/>
      <c r="E22" s="170" t="str">
        <f>入力シート!F24</f>
        <v>○</v>
      </c>
      <c r="F22" s="170"/>
      <c r="G22" s="170" t="str">
        <f>入力シート!F25</f>
        <v>○</v>
      </c>
      <c r="H22" s="170"/>
      <c r="I22" s="170" t="str">
        <f>入力シート!F26</f>
        <v>○</v>
      </c>
      <c r="J22" s="170"/>
      <c r="K22" s="170" t="str">
        <f>入力シート!F27</f>
        <v>○</v>
      </c>
      <c r="L22" s="170"/>
      <c r="M22" s="246"/>
      <c r="N22" s="247"/>
      <c r="O22" s="280" t="s">
        <v>34</v>
      </c>
      <c r="P22" s="281"/>
      <c r="Q22" s="281"/>
      <c r="R22" s="281"/>
      <c r="S22" s="281"/>
      <c r="T22" s="281"/>
      <c r="U22" s="281"/>
      <c r="V22" s="281"/>
      <c r="W22" s="281"/>
      <c r="X22" s="281"/>
      <c r="Y22" s="281"/>
      <c r="Z22" s="281"/>
      <c r="AA22" s="281"/>
      <c r="AB22" s="281"/>
      <c r="AC22" s="282"/>
    </row>
    <row r="23" spans="1:47" ht="13.9" customHeight="1">
      <c r="A23" s="184" t="s">
        <v>161</v>
      </c>
      <c r="B23" s="185"/>
      <c r="C23" s="185"/>
      <c r="D23" s="185"/>
      <c r="E23" s="185"/>
      <c r="F23" s="185"/>
      <c r="G23" s="185"/>
      <c r="H23" s="185"/>
      <c r="I23" s="185"/>
      <c r="J23" s="283"/>
      <c r="K23" s="185" t="str">
        <f>入力シート!E28</f>
        <v>〇</v>
      </c>
      <c r="L23" s="283"/>
      <c r="M23" s="248"/>
      <c r="N23" s="249"/>
      <c r="O23" s="278" t="str">
        <f>入力シート!E7</f>
        <v>https://aaaaa</v>
      </c>
      <c r="P23" s="173"/>
      <c r="Q23" s="173"/>
      <c r="R23" s="173"/>
      <c r="S23" s="173"/>
      <c r="T23" s="173"/>
      <c r="U23" s="173"/>
      <c r="V23" s="173"/>
      <c r="W23" s="173"/>
      <c r="X23" s="173"/>
      <c r="Y23" s="173"/>
      <c r="Z23" s="173"/>
      <c r="AA23" s="173"/>
      <c r="AB23" s="173"/>
      <c r="AC23" s="174"/>
      <c r="AG23" s="1"/>
      <c r="AH23" s="1"/>
      <c r="AI23" s="1"/>
      <c r="AJ23" s="1"/>
      <c r="AK23" s="1"/>
      <c r="AL23" s="1"/>
      <c r="AM23" s="1"/>
      <c r="AN23" s="1"/>
      <c r="AO23" s="1"/>
      <c r="AP23" s="1"/>
      <c r="AQ23" s="1"/>
      <c r="AR23" s="1"/>
      <c r="AS23" s="1"/>
      <c r="AT23" s="1"/>
      <c r="AU23" s="1"/>
    </row>
    <row r="24" spans="1:47" ht="7.15" customHeight="1"/>
    <row r="25" spans="1:47">
      <c r="A25" s="192" t="s">
        <v>88</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4"/>
    </row>
    <row r="26" spans="1:47">
      <c r="A26" s="92" t="str">
        <f>入力シート!E47</f>
        <v>手当等</v>
      </c>
      <c r="B26" s="93"/>
      <c r="C26" s="93"/>
      <c r="D26" s="93"/>
      <c r="E26" s="93"/>
      <c r="F26" s="93"/>
      <c r="G26" s="93"/>
      <c r="H26" s="93"/>
      <c r="I26" s="93"/>
      <c r="J26" s="93"/>
      <c r="K26" s="92" t="str">
        <f>入力シート!E49</f>
        <v>休暇制度</v>
      </c>
      <c r="L26" s="93"/>
      <c r="M26" s="93"/>
      <c r="N26" s="93"/>
      <c r="O26" s="93"/>
      <c r="P26" s="93"/>
      <c r="Q26" s="93"/>
      <c r="R26" s="93"/>
      <c r="S26" s="93"/>
      <c r="T26" s="94"/>
      <c r="U26" s="95" t="str">
        <f>入力シート!E51</f>
        <v>研修制度</v>
      </c>
      <c r="V26" s="93"/>
      <c r="W26" s="93"/>
      <c r="X26" s="93"/>
      <c r="Y26" s="93"/>
      <c r="Z26" s="93"/>
      <c r="AA26" s="93"/>
      <c r="AB26" s="93"/>
      <c r="AC26" s="94"/>
    </row>
    <row r="27" spans="1:47">
      <c r="A27" s="226" t="str">
        <f>入力シート!E48</f>
        <v>・昇級年1回、賞与年2回、退職金制度有
・借上社宅制度、通勤手当有
・時間外手当、有資格者手当有</v>
      </c>
      <c r="B27" s="227"/>
      <c r="C27" s="227"/>
      <c r="D27" s="227"/>
      <c r="E27" s="227"/>
      <c r="F27" s="227"/>
      <c r="G27" s="227"/>
      <c r="H27" s="227"/>
      <c r="I27" s="227"/>
      <c r="J27" s="228"/>
      <c r="K27" s="226" t="str">
        <f>入力シート!E50</f>
        <v>・特別休暇年7日（夏期・冬期）
・産休・育休制度有
※年休取得状況…18.2日
　（2020年全社平均）</v>
      </c>
      <c r="L27" s="227"/>
      <c r="M27" s="227"/>
      <c r="N27" s="227"/>
      <c r="O27" s="227"/>
      <c r="P27" s="227"/>
      <c r="Q27" s="227"/>
      <c r="R27" s="227"/>
      <c r="S27" s="227"/>
      <c r="T27" s="228"/>
      <c r="U27" s="226" t="str">
        <f>入力シート!E52</f>
        <v>・資格取得支援制度有
・入社して3か月は初任者研修を実施するので安心して仕事に取り組めます！</v>
      </c>
      <c r="V27" s="227"/>
      <c r="W27" s="227"/>
      <c r="X27" s="227"/>
      <c r="Y27" s="227"/>
      <c r="Z27" s="227"/>
      <c r="AA27" s="227"/>
      <c r="AB27" s="227"/>
      <c r="AC27" s="228"/>
    </row>
    <row r="28" spans="1:47">
      <c r="A28" s="226"/>
      <c r="B28" s="227"/>
      <c r="C28" s="227"/>
      <c r="D28" s="227"/>
      <c r="E28" s="227"/>
      <c r="F28" s="227"/>
      <c r="G28" s="227"/>
      <c r="H28" s="227"/>
      <c r="I28" s="227"/>
      <c r="J28" s="228"/>
      <c r="K28" s="226"/>
      <c r="L28" s="227"/>
      <c r="M28" s="227"/>
      <c r="N28" s="227"/>
      <c r="O28" s="227"/>
      <c r="P28" s="227"/>
      <c r="Q28" s="227"/>
      <c r="R28" s="227"/>
      <c r="S28" s="227"/>
      <c r="T28" s="228"/>
      <c r="U28" s="226"/>
      <c r="V28" s="227"/>
      <c r="W28" s="227"/>
      <c r="X28" s="227"/>
      <c r="Y28" s="227"/>
      <c r="Z28" s="227"/>
      <c r="AA28" s="227"/>
      <c r="AB28" s="227"/>
      <c r="AC28" s="228"/>
    </row>
    <row r="29" spans="1:47">
      <c r="A29" s="226"/>
      <c r="B29" s="227"/>
      <c r="C29" s="227"/>
      <c r="D29" s="227"/>
      <c r="E29" s="227"/>
      <c r="F29" s="227"/>
      <c r="G29" s="227"/>
      <c r="H29" s="227"/>
      <c r="I29" s="227"/>
      <c r="J29" s="228"/>
      <c r="K29" s="226"/>
      <c r="L29" s="227"/>
      <c r="M29" s="227"/>
      <c r="N29" s="227"/>
      <c r="O29" s="227"/>
      <c r="P29" s="227"/>
      <c r="Q29" s="227"/>
      <c r="R29" s="227"/>
      <c r="S29" s="227"/>
      <c r="T29" s="228"/>
      <c r="U29" s="226"/>
      <c r="V29" s="227"/>
      <c r="W29" s="227"/>
      <c r="X29" s="227"/>
      <c r="Y29" s="227"/>
      <c r="Z29" s="227"/>
      <c r="AA29" s="227"/>
      <c r="AB29" s="227"/>
      <c r="AC29" s="228"/>
    </row>
    <row r="30" spans="1:47">
      <c r="A30" s="287"/>
      <c r="B30" s="288"/>
      <c r="C30" s="288"/>
      <c r="D30" s="288"/>
      <c r="E30" s="288"/>
      <c r="F30" s="288"/>
      <c r="G30" s="288"/>
      <c r="H30" s="288"/>
      <c r="I30" s="288"/>
      <c r="J30" s="289"/>
      <c r="K30" s="287"/>
      <c r="L30" s="288"/>
      <c r="M30" s="288"/>
      <c r="N30" s="288"/>
      <c r="O30" s="288"/>
      <c r="P30" s="288"/>
      <c r="Q30" s="288"/>
      <c r="R30" s="288"/>
      <c r="S30" s="288"/>
      <c r="T30" s="289"/>
      <c r="U30" s="287"/>
      <c r="V30" s="288"/>
      <c r="W30" s="288"/>
      <c r="X30" s="288"/>
      <c r="Y30" s="288"/>
      <c r="Z30" s="288"/>
      <c r="AA30" s="288"/>
      <c r="AB30" s="288"/>
      <c r="AC30" s="289"/>
    </row>
    <row r="31" spans="1:47" ht="7.15" customHeight="1"/>
    <row r="32" spans="1:47">
      <c r="A32" s="192" t="str">
        <f>入力シート!E57</f>
        <v>新入社員（営業職）へインタビュー</v>
      </c>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4"/>
    </row>
    <row r="33" spans="1:29">
      <c r="A33" s="284" t="str">
        <f>入力シート!E58</f>
        <v>●どんな仕事をしていますか？
製品販売だけでなく、周辺機器も含め総合的な提案を行っています。実際に社員さんに活用してもらうことが一番ですので、使用目的や環境等のヒアリングを大切にしています。
●つらいことやうれしいことはありましたか？
企業訪問をしても話を聞いてもらえないこともあります。しかし、ヒアリングを重ね社員さんが実際に活用している姿を見たときにやりがいを感じます。</v>
      </c>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6"/>
    </row>
    <row r="34" spans="1:29">
      <c r="A34" s="226"/>
      <c r="B34" s="227"/>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8"/>
    </row>
    <row r="35" spans="1:29">
      <c r="A35" s="226"/>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8"/>
    </row>
    <row r="36" spans="1:29">
      <c r="A36" s="226"/>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8"/>
    </row>
    <row r="37" spans="1:29">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8"/>
    </row>
    <row r="38" spans="1:29" ht="9" customHeight="1">
      <c r="A38" s="287"/>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9"/>
    </row>
    <row r="39" spans="1:29" ht="7.15" customHeight="1"/>
    <row r="40" spans="1:29">
      <c r="A40" s="192" t="s">
        <v>90</v>
      </c>
      <c r="B40" s="193"/>
      <c r="C40" s="193"/>
      <c r="D40" s="194"/>
      <c r="E40" s="11"/>
      <c r="F40" s="11"/>
      <c r="G40" s="11"/>
      <c r="H40" s="11"/>
      <c r="I40" s="11"/>
      <c r="J40" s="11"/>
      <c r="K40" s="11"/>
      <c r="L40" s="10"/>
      <c r="M40" s="10"/>
      <c r="N40" s="180" t="s">
        <v>52</v>
      </c>
      <c r="O40" s="180"/>
      <c r="P40" s="180"/>
      <c r="Q40" s="290" t="str">
        <f>IF(入力シート!F64="〇","学校等新規卒業予定者","")</f>
        <v>学校等新規卒業予定者</v>
      </c>
      <c r="R40" s="290"/>
      <c r="S40" s="290"/>
      <c r="T40" s="290"/>
      <c r="U40" s="290"/>
      <c r="V40" s="290"/>
      <c r="W40" s="290"/>
      <c r="X40" s="290"/>
      <c r="Y40" s="290" t="str">
        <f>IF(入力シート!F65="〇","一般求職者","")</f>
        <v>一般求職者</v>
      </c>
      <c r="Z40" s="290"/>
      <c r="AA40" s="290"/>
      <c r="AB40" s="290"/>
      <c r="AC40" s="290"/>
    </row>
    <row r="41" spans="1:29" ht="11.25" customHeight="1">
      <c r="A41" s="170" t="s">
        <v>51</v>
      </c>
      <c r="B41" s="170"/>
      <c r="C41" s="170"/>
      <c r="D41" s="170"/>
      <c r="E41" s="170" t="s">
        <v>111</v>
      </c>
      <c r="F41" s="170"/>
      <c r="G41" s="170"/>
      <c r="H41" s="170"/>
      <c r="I41" s="170"/>
      <c r="J41" s="170"/>
      <c r="K41" s="170"/>
      <c r="L41" s="170"/>
      <c r="M41" s="170"/>
      <c r="N41" s="181" t="s">
        <v>113</v>
      </c>
      <c r="O41" s="170"/>
      <c r="P41" s="170"/>
      <c r="Q41" s="170"/>
      <c r="R41" s="170"/>
      <c r="S41" s="170"/>
      <c r="T41" s="170"/>
      <c r="U41" s="188" t="s">
        <v>112</v>
      </c>
      <c r="V41" s="188"/>
      <c r="W41" s="188"/>
      <c r="X41" s="188"/>
      <c r="Y41" s="188"/>
      <c r="Z41" s="188"/>
      <c r="AA41" s="188"/>
      <c r="AB41" s="188"/>
      <c r="AC41" s="188"/>
    </row>
    <row r="42" spans="1:29" ht="12" customHeight="1">
      <c r="A42" s="170"/>
      <c r="B42" s="170"/>
      <c r="C42" s="170"/>
      <c r="D42" s="170"/>
      <c r="E42" s="170"/>
      <c r="F42" s="170"/>
      <c r="G42" s="170"/>
      <c r="H42" s="170"/>
      <c r="I42" s="170"/>
      <c r="J42" s="170"/>
      <c r="K42" s="170"/>
      <c r="L42" s="170"/>
      <c r="M42" s="170"/>
      <c r="N42" s="170"/>
      <c r="O42" s="170"/>
      <c r="P42" s="170"/>
      <c r="Q42" s="170"/>
      <c r="R42" s="170"/>
      <c r="S42" s="170"/>
      <c r="T42" s="170"/>
      <c r="U42" s="190" t="s">
        <v>93</v>
      </c>
      <c r="V42" s="190"/>
      <c r="W42" s="190"/>
      <c r="X42" s="190"/>
      <c r="Y42" s="190"/>
      <c r="Z42" s="190"/>
      <c r="AA42" s="189" t="s">
        <v>101</v>
      </c>
      <c r="AB42" s="171" t="s">
        <v>110</v>
      </c>
      <c r="AC42" s="191"/>
    </row>
    <row r="43" spans="1:29" ht="13.5" customHeight="1">
      <c r="A43" s="170"/>
      <c r="B43" s="170"/>
      <c r="C43" s="170"/>
      <c r="D43" s="170"/>
      <c r="E43" s="170"/>
      <c r="F43" s="170"/>
      <c r="G43" s="170"/>
      <c r="H43" s="170"/>
      <c r="I43" s="170"/>
      <c r="J43" s="170"/>
      <c r="K43" s="170"/>
      <c r="L43" s="170"/>
      <c r="M43" s="170"/>
      <c r="N43" s="170"/>
      <c r="O43" s="170"/>
      <c r="P43" s="170"/>
      <c r="Q43" s="170"/>
      <c r="R43" s="170"/>
      <c r="S43" s="170"/>
      <c r="T43" s="170"/>
      <c r="U43" s="183" t="s">
        <v>106</v>
      </c>
      <c r="V43" s="183" t="s">
        <v>105</v>
      </c>
      <c r="W43" s="183" t="s">
        <v>104</v>
      </c>
      <c r="X43" s="183" t="s">
        <v>103</v>
      </c>
      <c r="Y43" s="171" t="s">
        <v>109</v>
      </c>
      <c r="Z43" s="171"/>
      <c r="AA43" s="189"/>
      <c r="AB43" s="191"/>
      <c r="AC43" s="191"/>
    </row>
    <row r="44" spans="1:29" ht="8.65" customHeight="1">
      <c r="A44" s="170"/>
      <c r="B44" s="170"/>
      <c r="C44" s="170"/>
      <c r="D44" s="170"/>
      <c r="E44" s="170"/>
      <c r="F44" s="170"/>
      <c r="G44" s="170"/>
      <c r="H44" s="170"/>
      <c r="I44" s="170"/>
      <c r="J44" s="170"/>
      <c r="K44" s="170"/>
      <c r="L44" s="170"/>
      <c r="M44" s="170"/>
      <c r="N44" s="170"/>
      <c r="O44" s="170"/>
      <c r="P44" s="170"/>
      <c r="Q44" s="170"/>
      <c r="R44" s="170"/>
      <c r="S44" s="170"/>
      <c r="T44" s="170"/>
      <c r="U44" s="183"/>
      <c r="V44" s="183"/>
      <c r="W44" s="183"/>
      <c r="X44" s="183"/>
      <c r="Y44" s="171"/>
      <c r="Z44" s="171"/>
      <c r="AA44" s="189"/>
      <c r="AB44" s="191"/>
      <c r="AC44" s="191"/>
    </row>
    <row r="45" spans="1:29" ht="33" customHeight="1">
      <c r="A45" s="171" t="str">
        <f>入力シート!E69</f>
        <v>開発技術者</v>
      </c>
      <c r="B45" s="171"/>
      <c r="C45" s="171"/>
      <c r="D45" s="171"/>
      <c r="E45" s="218" t="str">
        <f>入力シート!E70</f>
        <v>スピーカーの開発</v>
      </c>
      <c r="F45" s="219"/>
      <c r="G45" s="219"/>
      <c r="H45" s="219"/>
      <c r="I45" s="219"/>
      <c r="J45" s="219"/>
      <c r="K45" s="219"/>
      <c r="L45" s="219"/>
      <c r="M45" s="220"/>
      <c r="N45" s="178" t="str">
        <f>入力シート!E71</f>
        <v>初任給180,000円</v>
      </c>
      <c r="O45" s="178"/>
      <c r="P45" s="178"/>
      <c r="Q45" s="178"/>
      <c r="R45" s="178"/>
      <c r="S45" s="178"/>
      <c r="T45" s="178"/>
      <c r="U45" s="22" t="str">
        <f>IF(入力シート!F72&lt;&gt;"",入力シート!F72,"－")</f>
        <v>－</v>
      </c>
      <c r="V45" s="22" t="str">
        <f>IF(入力シート!F73&lt;&gt;"",入力シート!F73,"－")</f>
        <v>－</v>
      </c>
      <c r="W45" s="22" t="str">
        <f>IF(入力シート!F74&lt;&gt;"",入力シート!F74,"－")</f>
        <v>－</v>
      </c>
      <c r="X45" s="22" t="str">
        <f>IF(入力シート!F75&lt;&gt;"",入力シート!F75,"－")</f>
        <v>－</v>
      </c>
      <c r="Y45" s="182">
        <f>IF(入力シート!F76&lt;&gt;"",入力シート!F76,"－")</f>
        <v>3</v>
      </c>
      <c r="Z45" s="182"/>
      <c r="AA45" s="22" t="str">
        <f>IF(入力シート!F77&lt;&gt;"",入力シート!F77,"－")</f>
        <v>－</v>
      </c>
      <c r="AB45" s="182" t="str">
        <f>IF(入力シート!F78&lt;&gt;"",入力シート!F78,"－")</f>
        <v>－</v>
      </c>
      <c r="AC45" s="182"/>
    </row>
    <row r="46" spans="1:29" ht="33" customHeight="1">
      <c r="A46" s="171" t="str">
        <f>入力シート!E82</f>
        <v>営業</v>
      </c>
      <c r="B46" s="171"/>
      <c r="C46" s="171"/>
      <c r="D46" s="171"/>
      <c r="E46" s="178" t="str">
        <f>入力シート!E83</f>
        <v>企業への営業、法人様向け○○の販売／普通自動車免許</v>
      </c>
      <c r="F46" s="178"/>
      <c r="G46" s="178"/>
      <c r="H46" s="178"/>
      <c r="I46" s="178"/>
      <c r="J46" s="178"/>
      <c r="K46" s="178"/>
      <c r="L46" s="178"/>
      <c r="M46" s="178"/>
      <c r="N46" s="178" t="str">
        <f>入力シート!E84</f>
        <v>基本給170,000円＋調整給</v>
      </c>
      <c r="O46" s="178"/>
      <c r="P46" s="178"/>
      <c r="Q46" s="178"/>
      <c r="R46" s="178"/>
      <c r="S46" s="178"/>
      <c r="T46" s="178"/>
      <c r="U46" s="22" t="str">
        <f>IF(入力シート!F85&lt;&gt;"",入力シート!F85,"－")</f>
        <v>－</v>
      </c>
      <c r="V46" s="22" t="str">
        <f>IF(入力シート!F86&lt;&gt;"",入力シート!F86,"－")</f>
        <v>－</v>
      </c>
      <c r="W46" s="22" t="str">
        <f>IF(入力シート!F87&lt;&gt;"",入力シート!F87,"－")</f>
        <v>－</v>
      </c>
      <c r="X46" s="22" t="str">
        <f>IF(入力シート!F88&lt;&gt;"",入力シート!F88,"－")</f>
        <v>－</v>
      </c>
      <c r="Y46" s="182" t="str">
        <f>IF(入力シート!F89&lt;&gt;"",入力シート!F89,"－")</f>
        <v>－</v>
      </c>
      <c r="Z46" s="182"/>
      <c r="AA46" s="22" t="str">
        <f>IF(入力シート!F90&lt;&gt;"",入力シート!F90,"－")</f>
        <v>－</v>
      </c>
      <c r="AB46" s="182">
        <f>IF(入力シート!F91&lt;&gt;"",入力シート!F91,"－")</f>
        <v>2</v>
      </c>
      <c r="AC46" s="182"/>
    </row>
    <row r="47" spans="1:29" ht="33" customHeight="1">
      <c r="A47" s="171" t="str">
        <f>入力シート!E95</f>
        <v>【契約社員】
事務職</v>
      </c>
      <c r="B47" s="171"/>
      <c r="C47" s="171"/>
      <c r="D47" s="171"/>
      <c r="E47" s="178" t="str">
        <f>入力シート!E96</f>
        <v>総務、人事、経理／普通自動車免許、簿記２級
※6箇月勤務後正規登用あり。</v>
      </c>
      <c r="F47" s="178"/>
      <c r="G47" s="178"/>
      <c r="H47" s="178"/>
      <c r="I47" s="178"/>
      <c r="J47" s="178"/>
      <c r="K47" s="178"/>
      <c r="L47" s="178"/>
      <c r="M47" s="178"/>
      <c r="N47" s="178" t="str">
        <f>入力シート!E97</f>
        <v>170,000円～180,000円</v>
      </c>
      <c r="O47" s="178"/>
      <c r="P47" s="178"/>
      <c r="Q47" s="178"/>
      <c r="R47" s="178"/>
      <c r="S47" s="178"/>
      <c r="T47" s="178"/>
      <c r="U47" s="22" t="str">
        <f>IF(入力シート!F98&lt;&gt;"",入力シート!F98,"－")</f>
        <v>－</v>
      </c>
      <c r="V47" s="22" t="str">
        <f>IF(入力シート!F99&lt;&gt;"",入力シート!F99,"－")</f>
        <v>－</v>
      </c>
      <c r="W47" s="22" t="str">
        <f>IF(入力シート!F100&lt;&gt;"",入力シート!F100,"－")</f>
        <v>－</v>
      </c>
      <c r="X47" s="22" t="str">
        <f>IF(入力シート!F101&lt;&gt;"",入力シート!F101,"－")</f>
        <v>－</v>
      </c>
      <c r="Y47" s="182" t="str">
        <f>IF(入力シート!F102&lt;&gt;"",入力シート!F102,"－")</f>
        <v>－</v>
      </c>
      <c r="Z47" s="182"/>
      <c r="AA47" s="22" t="str">
        <f>IF(入力シート!F103&lt;&gt;"",入力シート!F103,"－")</f>
        <v>－</v>
      </c>
      <c r="AB47" s="182">
        <f>IF(入力シート!F104&lt;&gt;"",入力シート!F104,"－")</f>
        <v>1</v>
      </c>
      <c r="AC47" s="182"/>
    </row>
    <row r="48" spans="1:29" ht="33" customHeight="1">
      <c r="A48" s="171">
        <f>入力シート!E108</f>
        <v>0</v>
      </c>
      <c r="B48" s="171"/>
      <c r="C48" s="171"/>
      <c r="D48" s="171"/>
      <c r="E48" s="178">
        <f>入力シート!E109</f>
        <v>0</v>
      </c>
      <c r="F48" s="178"/>
      <c r="G48" s="178"/>
      <c r="H48" s="178"/>
      <c r="I48" s="178"/>
      <c r="J48" s="178"/>
      <c r="K48" s="178"/>
      <c r="L48" s="178"/>
      <c r="M48" s="178"/>
      <c r="N48" s="178">
        <f>入力シート!E110</f>
        <v>0</v>
      </c>
      <c r="O48" s="178"/>
      <c r="P48" s="178"/>
      <c r="Q48" s="178"/>
      <c r="R48" s="178"/>
      <c r="S48" s="178"/>
      <c r="T48" s="178"/>
      <c r="U48" s="22" t="str">
        <f>IF(入力シート!F111&lt;&gt;"",入力シート!F111,"－")</f>
        <v>－</v>
      </c>
      <c r="V48" s="22" t="str">
        <f>IF(入力シート!F112&lt;&gt;"",入力シート!F112,"－")</f>
        <v>－</v>
      </c>
      <c r="W48" s="22" t="str">
        <f>IF(入力シート!F113&lt;&gt;"",入力シート!F113,"－")</f>
        <v>－</v>
      </c>
      <c r="X48" s="22" t="str">
        <f>IF(入力シート!F114&lt;&gt;"",入力シート!F114,"－")</f>
        <v>－</v>
      </c>
      <c r="Y48" s="182" t="str">
        <f>IF(入力シート!F115&lt;&gt;"",入力シート!F115,"－")</f>
        <v>－</v>
      </c>
      <c r="Z48" s="182"/>
      <c r="AA48" s="22" t="str">
        <f>IF(入力シート!F116&lt;&gt;"",入力シート!F116,"－")</f>
        <v>－</v>
      </c>
      <c r="AB48" s="182" t="str">
        <f>IF(入力シート!F117&lt;&gt;"",入力シート!F117,"－")</f>
        <v>－</v>
      </c>
      <c r="AC48" s="182"/>
    </row>
    <row r="49" ht="18" customHeight="1"/>
    <row r="50" ht="18" customHeight="1"/>
    <row r="51" ht="18" customHeight="1"/>
  </sheetData>
  <sheetProtection sheet="1" selectLockedCells="1"/>
  <mergeCells count="91">
    <mergeCell ref="P1:Q2"/>
    <mergeCell ref="A47:D47"/>
    <mergeCell ref="E47:M47"/>
    <mergeCell ref="N47:T47"/>
    <mergeCell ref="Y47:Z47"/>
    <mergeCell ref="A45:D45"/>
    <mergeCell ref="E45:M45"/>
    <mergeCell ref="N45:T45"/>
    <mergeCell ref="Y45:Z45"/>
    <mergeCell ref="A40:D40"/>
    <mergeCell ref="N40:P40"/>
    <mergeCell ref="Q40:X40"/>
    <mergeCell ref="Y40:AC40"/>
    <mergeCell ref="A41:D44"/>
    <mergeCell ref="E41:M44"/>
    <mergeCell ref="N41:T44"/>
    <mergeCell ref="AB47:AC47"/>
    <mergeCell ref="A48:D48"/>
    <mergeCell ref="E48:M48"/>
    <mergeCell ref="N48:T48"/>
    <mergeCell ref="Y48:Z48"/>
    <mergeCell ref="AB48:AC48"/>
    <mergeCell ref="AB45:AC45"/>
    <mergeCell ref="A46:D46"/>
    <mergeCell ref="E46:M46"/>
    <mergeCell ref="N46:T46"/>
    <mergeCell ref="Y46:Z46"/>
    <mergeCell ref="AB46:AC46"/>
    <mergeCell ref="U41:AC41"/>
    <mergeCell ref="U42:Z42"/>
    <mergeCell ref="AA42:AA44"/>
    <mergeCell ref="AB42:AC44"/>
    <mergeCell ref="U43:U44"/>
    <mergeCell ref="V43:V44"/>
    <mergeCell ref="W43:W44"/>
    <mergeCell ref="X43:X44"/>
    <mergeCell ref="Y43:Z44"/>
    <mergeCell ref="A33:AC38"/>
    <mergeCell ref="A25:AC25"/>
    <mergeCell ref="A27:J30"/>
    <mergeCell ref="K27:T30"/>
    <mergeCell ref="U27:AC30"/>
    <mergeCell ref="A32:AC32"/>
    <mergeCell ref="O21:AC21"/>
    <mergeCell ref="O23:AC23"/>
    <mergeCell ref="A19:D20"/>
    <mergeCell ref="E19:N20"/>
    <mergeCell ref="A21:D22"/>
    <mergeCell ref="E21:F21"/>
    <mergeCell ref="G21:H21"/>
    <mergeCell ref="I21:J21"/>
    <mergeCell ref="K21:L21"/>
    <mergeCell ref="O22:AC22"/>
    <mergeCell ref="E22:F22"/>
    <mergeCell ref="G22:H22"/>
    <mergeCell ref="I22:J22"/>
    <mergeCell ref="K22:L22"/>
    <mergeCell ref="A23:J23"/>
    <mergeCell ref="K23:L23"/>
    <mergeCell ref="E13:N13"/>
    <mergeCell ref="A14:D15"/>
    <mergeCell ref="E14:N15"/>
    <mergeCell ref="E16:G16"/>
    <mergeCell ref="I16:K16"/>
    <mergeCell ref="E17:J17"/>
    <mergeCell ref="K17:M17"/>
    <mergeCell ref="A16:D18"/>
    <mergeCell ref="E18:H18"/>
    <mergeCell ref="J18:M18"/>
    <mergeCell ref="M21:N23"/>
    <mergeCell ref="A1:A3"/>
    <mergeCell ref="B1:N1"/>
    <mergeCell ref="B2:N3"/>
    <mergeCell ref="O3:AC5"/>
    <mergeCell ref="R1:S2"/>
    <mergeCell ref="T1:U2"/>
    <mergeCell ref="V1:W2"/>
    <mergeCell ref="X1:Y2"/>
    <mergeCell ref="Z1:AA2"/>
    <mergeCell ref="AB1:AC2"/>
    <mergeCell ref="A5:N6"/>
    <mergeCell ref="A12:D12"/>
    <mergeCell ref="E12:N12"/>
    <mergeCell ref="A13:D13"/>
    <mergeCell ref="O7:AC11"/>
    <mergeCell ref="D7:N7"/>
    <mergeCell ref="D8:N8"/>
    <mergeCell ref="D9:N9"/>
    <mergeCell ref="A10:N10"/>
    <mergeCell ref="A11:D11"/>
    <mergeCell ref="E11:N11"/>
  </mergeCells>
  <phoneticPr fontId="2"/>
  <conditionalFormatting sqref="A45:T48">
    <cfRule type="cellIs" dxfId="6" priority="4" operator="equal">
      <formula>0</formula>
    </cfRule>
  </conditionalFormatting>
  <conditionalFormatting sqref="E22:L22 O23:AC23 A26:AC30">
    <cfRule type="cellIs" dxfId="5" priority="7" operator="equal">
      <formula>0</formula>
    </cfRule>
  </conditionalFormatting>
  <conditionalFormatting sqref="I18 N18">
    <cfRule type="cellIs" priority="1" operator="equal">
      <formula>0</formula>
    </cfRule>
  </conditionalFormatting>
  <printOptions horizontalCentered="1"/>
  <pageMargins left="0.70866141732283472" right="0.70866141732283472" top="0.55118110236220474" bottom="0.55118110236220474" header="0.31496062992125984" footer="0.31496062992125984"/>
  <pageSetup paperSize="9" orientation="portrait" r:id="rId1"/>
  <headerFooter>
    <oddHeader>&amp;L印刷サンプル（入力例を反映済み）</oddHead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3879C93B-DC52-4810-9D55-B86EDAFC22E0}">
            <xm:f>入力シート!$F$64&lt;&gt;"〇"</xm:f>
            <x14:dxf>
              <font>
                <strike/>
              </font>
            </x14:dxf>
          </x14:cfRule>
          <xm:sqref>Q40:X40</xm:sqref>
        </x14:conditionalFormatting>
        <x14:conditionalFormatting xmlns:xm="http://schemas.microsoft.com/office/excel/2006/main">
          <x14:cfRule type="expression" priority="2" id="{F466E869-DA8D-43C4-827F-59F870B6AA07}">
            <xm:f>入力シート!$F$65&lt;&gt;"〇"</xm:f>
            <x14:dxf>
              <font>
                <strike/>
              </font>
            </x14:dxf>
          </x14:cfRule>
          <xm:sqref>Y40:AC40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topLeftCell="D1" zoomScale="290" zoomScaleNormal="290" workbookViewId="0">
      <selection activeCell="N8" sqref="N8"/>
    </sheetView>
  </sheetViews>
  <sheetFormatPr defaultRowHeight="18.75"/>
  <cols>
    <col min="1" max="17" width="2.75" style="1" customWidth="1"/>
    <col min="18" max="18" width="5.25" style="1" customWidth="1"/>
  </cols>
  <sheetData>
    <row r="1" spans="1:22" ht="15.6" customHeight="1">
      <c r="A1" s="19"/>
      <c r="B1" s="291"/>
      <c r="C1" s="291"/>
      <c r="D1" s="291"/>
      <c r="E1" s="291"/>
      <c r="F1" s="292" t="s">
        <v>124</v>
      </c>
      <c r="G1" s="292"/>
      <c r="H1" s="291"/>
      <c r="I1" s="291"/>
      <c r="J1" s="291"/>
      <c r="K1" s="291"/>
      <c r="L1" s="291"/>
      <c r="M1" s="291"/>
      <c r="N1" s="291"/>
      <c r="O1" s="291"/>
      <c r="P1" s="291"/>
      <c r="Q1" s="291"/>
      <c r="U1" t="s">
        <v>164</v>
      </c>
    </row>
    <row r="2" spans="1:22" ht="15.6" customHeight="1">
      <c r="A2" s="19"/>
      <c r="B2" s="291"/>
      <c r="C2" s="291"/>
      <c r="D2" s="291"/>
      <c r="E2" s="291"/>
      <c r="F2" s="292"/>
      <c r="G2" s="292"/>
      <c r="H2" s="291"/>
      <c r="I2" s="291"/>
      <c r="J2" s="291"/>
      <c r="K2" s="291"/>
      <c r="L2" s="291"/>
      <c r="M2" s="291"/>
      <c r="N2" s="291"/>
      <c r="O2" s="291"/>
      <c r="P2" s="291"/>
      <c r="Q2" s="291"/>
      <c r="U2" t="s">
        <v>165</v>
      </c>
    </row>
    <row r="3" spans="1:22" ht="18" customHeight="1">
      <c r="A3" s="20"/>
      <c r="B3" s="293" t="str">
        <f>IF(入力シート!C29="〇","極","無")</f>
        <v>無</v>
      </c>
      <c r="C3" s="293"/>
      <c r="D3" s="293" t="str">
        <f>IF(入力シート!C30="〇","両立","無")</f>
        <v>無</v>
      </c>
      <c r="E3" s="293"/>
      <c r="F3" s="293" t="str">
        <f>IF(入力シート!C31="〇","大賞","無")</f>
        <v>無</v>
      </c>
      <c r="G3" s="293"/>
      <c r="H3" s="293" t="str">
        <f>IF(入力シート!C32="〇","次世代","無")</f>
        <v>無</v>
      </c>
      <c r="I3" s="293"/>
      <c r="J3" s="293" t="str">
        <f>IF(入力シート!C33="〇","くるみん","無")</f>
        <v>無</v>
      </c>
      <c r="K3" s="293"/>
      <c r="L3" s="293" t="str">
        <f>IF(入力シート!C34="〇","えるぼし","無")</f>
        <v>無</v>
      </c>
      <c r="M3" s="293"/>
      <c r="N3" s="293" t="str">
        <f>IF(入力シート!C35="〇","ユースエール","無")</f>
        <v>無</v>
      </c>
      <c r="O3" s="293"/>
      <c r="P3" s="20"/>
      <c r="Q3" s="7"/>
      <c r="R3" s="1" t="s">
        <v>128</v>
      </c>
      <c r="V3" s="32"/>
    </row>
    <row r="4" spans="1:22" ht="18" customHeight="1">
      <c r="A4" s="7"/>
      <c r="B4" s="293" t="str">
        <f>IF(入力シート!F29="〇","極","無")</f>
        <v>極</v>
      </c>
      <c r="C4" s="293"/>
      <c r="D4" s="293" t="str">
        <f>IF(入力シート!F30="〇","両立","無")</f>
        <v>無</v>
      </c>
      <c r="E4" s="293"/>
      <c r="F4" s="293" t="str">
        <f>IF(入力シート!F31="〇","大賞","無")</f>
        <v>大賞</v>
      </c>
      <c r="G4" s="293"/>
      <c r="H4" s="293" t="str">
        <f>IF(入力シート!F32="〇","次世代","無")</f>
        <v>無</v>
      </c>
      <c r="I4" s="293"/>
      <c r="J4" s="293" t="str">
        <f>IF(入力シート!F33="〇","くるみん","無")</f>
        <v>無</v>
      </c>
      <c r="K4" s="293"/>
      <c r="L4" s="293" t="str">
        <f>IF(入力シート!F34="〇","えるぼし","無")</f>
        <v>えるぼし</v>
      </c>
      <c r="M4" s="293"/>
      <c r="N4" s="293" t="str">
        <f>IF(入力シート!F35="〇","ユースエール","無")</f>
        <v>無</v>
      </c>
      <c r="O4" s="293"/>
      <c r="P4" s="7"/>
      <c r="Q4" s="7"/>
      <c r="R4" s="1" t="s">
        <v>129</v>
      </c>
    </row>
    <row r="5" spans="1:22" ht="18" customHeight="1">
      <c r="A5" s="7"/>
      <c r="B5" s="4"/>
      <c r="C5" s="4"/>
      <c r="D5" s="4"/>
      <c r="E5" s="4"/>
      <c r="F5" s="4"/>
      <c r="G5" s="4"/>
      <c r="H5" s="4"/>
      <c r="I5" s="4"/>
      <c r="J5" s="4"/>
      <c r="K5" s="4"/>
      <c r="L5" s="4"/>
      <c r="M5" s="4"/>
      <c r="N5" s="4"/>
      <c r="O5" s="4"/>
      <c r="P5" s="4"/>
      <c r="Q5" s="4"/>
    </row>
    <row r="6" spans="1:22" ht="18" customHeight="1">
      <c r="B6" s="4"/>
      <c r="C6" s="4"/>
      <c r="D6" s="4"/>
      <c r="E6" s="4"/>
      <c r="F6" s="4"/>
      <c r="G6" s="4"/>
      <c r="H6" s="4"/>
      <c r="I6" s="4"/>
      <c r="J6" s="4"/>
      <c r="K6" s="4"/>
      <c r="L6" s="4"/>
      <c r="M6" s="4"/>
      <c r="N6" s="4"/>
      <c r="O6" s="4"/>
      <c r="P6" s="4"/>
      <c r="Q6" s="4"/>
    </row>
    <row r="7" spans="1:22">
      <c r="A7" s="6"/>
      <c r="B7" s="6"/>
      <c r="C7" s="6"/>
      <c r="D7" s="6"/>
      <c r="E7" s="6"/>
      <c r="F7" s="6"/>
      <c r="G7" s="6"/>
      <c r="H7" s="6"/>
      <c r="I7" s="6"/>
      <c r="J7" s="6"/>
      <c r="K7" s="6"/>
      <c r="L7" s="6"/>
      <c r="M7" s="6"/>
      <c r="N7" s="6"/>
      <c r="O7" s="6"/>
      <c r="P7" s="6"/>
      <c r="Q7" s="6"/>
    </row>
    <row r="8" spans="1:22">
      <c r="A8" s="6"/>
      <c r="B8" s="6"/>
      <c r="C8" s="6"/>
      <c r="D8" s="6"/>
      <c r="E8" s="6"/>
      <c r="F8" s="6"/>
      <c r="G8" s="6"/>
      <c r="H8" s="6"/>
      <c r="I8" s="6"/>
      <c r="J8" s="6"/>
      <c r="K8" s="6"/>
      <c r="L8" s="6"/>
      <c r="M8" s="6"/>
      <c r="N8" s="33" t="s">
        <v>169</v>
      </c>
      <c r="O8" s="6"/>
      <c r="P8" s="6"/>
      <c r="Q8" s="6"/>
    </row>
    <row r="9" spans="1:22">
      <c r="A9" s="6"/>
      <c r="B9" s="6"/>
      <c r="C9" s="6"/>
      <c r="D9" s="6"/>
      <c r="E9" s="6"/>
      <c r="F9" s="6"/>
      <c r="G9" s="6"/>
      <c r="H9" s="6"/>
      <c r="I9" s="6"/>
      <c r="J9" s="6"/>
      <c r="K9" s="6"/>
      <c r="L9" s="6"/>
      <c r="M9" s="6"/>
      <c r="N9" s="6"/>
      <c r="O9" s="6"/>
      <c r="P9" s="6"/>
      <c r="Q9" s="6"/>
    </row>
    <row r="10" spans="1:22">
      <c r="A10" s="6"/>
      <c r="B10" s="6"/>
      <c r="C10" s="6"/>
      <c r="D10" s="6"/>
      <c r="E10" s="6"/>
      <c r="F10" s="6"/>
      <c r="G10" s="6"/>
      <c r="H10" s="6"/>
      <c r="I10" s="6"/>
      <c r="J10" s="6"/>
      <c r="K10" s="6"/>
      <c r="L10" s="6"/>
      <c r="M10" s="6"/>
      <c r="N10" s="6"/>
      <c r="O10" s="6"/>
      <c r="P10" s="6"/>
      <c r="Q10" s="6"/>
    </row>
    <row r="11" spans="1:22">
      <c r="A11" s="6"/>
      <c r="B11" s="6"/>
      <c r="C11" s="6"/>
      <c r="D11" s="6"/>
      <c r="E11" s="6"/>
      <c r="F11" s="6"/>
      <c r="G11" s="6"/>
      <c r="H11" s="6"/>
      <c r="I11" s="6"/>
      <c r="J11" s="6"/>
      <c r="K11" s="6"/>
      <c r="L11" s="6"/>
      <c r="M11" s="6"/>
      <c r="N11" s="6"/>
      <c r="O11" s="6"/>
      <c r="P11" s="6"/>
      <c r="Q11" s="6"/>
    </row>
    <row r="12" spans="1:22">
      <c r="A12" s="9"/>
      <c r="B12" s="9"/>
      <c r="C12" s="9"/>
      <c r="D12" s="9"/>
      <c r="E12" s="9"/>
      <c r="F12" s="9"/>
      <c r="G12" s="9"/>
      <c r="H12" s="9"/>
      <c r="I12" s="9"/>
      <c r="J12" s="9"/>
      <c r="K12" s="9"/>
      <c r="L12" s="9"/>
      <c r="M12" s="9"/>
      <c r="N12" s="9"/>
      <c r="O12" s="9"/>
      <c r="P12" s="9"/>
      <c r="Q12" s="9"/>
    </row>
    <row r="13" spans="1:22">
      <c r="A13" s="9"/>
      <c r="B13" s="9"/>
      <c r="C13" s="9"/>
      <c r="D13" s="9"/>
      <c r="E13" s="9"/>
      <c r="F13" s="9"/>
      <c r="G13" s="9"/>
      <c r="H13" s="9"/>
      <c r="I13" s="9"/>
      <c r="J13" s="9"/>
      <c r="K13" s="9"/>
      <c r="L13" s="9"/>
      <c r="M13" s="9"/>
      <c r="N13" s="9"/>
      <c r="O13" s="9"/>
      <c r="P13" s="9"/>
      <c r="Q13" s="9"/>
    </row>
    <row r="20" spans="1:17">
      <c r="A20" s="4"/>
      <c r="B20" s="4"/>
      <c r="C20" s="4"/>
      <c r="D20" s="4"/>
      <c r="E20" s="4"/>
      <c r="F20" s="4"/>
      <c r="G20" s="4"/>
      <c r="H20" s="4"/>
      <c r="I20" s="4"/>
      <c r="J20" s="4"/>
      <c r="K20" s="4"/>
      <c r="L20" s="4"/>
      <c r="M20" s="4"/>
      <c r="N20" s="4"/>
      <c r="O20" s="4"/>
      <c r="P20" s="4"/>
      <c r="Q20" s="4"/>
    </row>
    <row r="22" spans="1:17">
      <c r="A22" s="8"/>
      <c r="B22" s="2"/>
      <c r="C22" s="2"/>
      <c r="D22" s="2"/>
      <c r="E22" s="2"/>
      <c r="F22" s="2"/>
      <c r="G22" s="2"/>
      <c r="H22" s="2"/>
      <c r="I22" s="2"/>
      <c r="J22" s="2"/>
      <c r="K22" s="2"/>
      <c r="L22" s="2"/>
      <c r="M22" s="2"/>
      <c r="N22" s="2"/>
      <c r="O22" s="2"/>
      <c r="P22" s="2"/>
      <c r="Q22" s="2"/>
    </row>
    <row r="23" spans="1:17">
      <c r="A23" s="4"/>
      <c r="B23" s="4"/>
      <c r="C23" s="4"/>
      <c r="D23" s="4"/>
      <c r="E23" s="4"/>
      <c r="F23" s="4"/>
      <c r="G23" s="4"/>
      <c r="H23" s="4"/>
      <c r="I23" s="4"/>
      <c r="J23" s="4"/>
      <c r="K23" s="4"/>
      <c r="L23" s="4"/>
      <c r="M23" s="4"/>
      <c r="N23" s="4"/>
      <c r="O23" s="4"/>
      <c r="P23" s="4"/>
      <c r="Q23" s="4"/>
    </row>
    <row r="25" spans="1:17">
      <c r="A25" s="11"/>
    </row>
    <row r="27" spans="1:17">
      <c r="A27" s="6"/>
    </row>
    <row r="28" spans="1:17">
      <c r="A28" s="6"/>
    </row>
    <row r="29" spans="1:17">
      <c r="A29" s="6"/>
    </row>
    <row r="30" spans="1:17">
      <c r="A30" s="6"/>
    </row>
    <row r="31" spans="1:17">
      <c r="A31" s="6"/>
    </row>
    <row r="33" spans="1:1">
      <c r="A33" s="11"/>
    </row>
    <row r="34" spans="1:1">
      <c r="A34" s="6"/>
    </row>
    <row r="35" spans="1:1">
      <c r="A35" s="6"/>
    </row>
    <row r="36" spans="1:1">
      <c r="A36" s="6"/>
    </row>
    <row r="37" spans="1:1">
      <c r="A37" s="6"/>
    </row>
    <row r="38" spans="1:1">
      <c r="A38" s="6"/>
    </row>
    <row r="39" spans="1:1">
      <c r="A39" s="6"/>
    </row>
    <row r="40" spans="1:1">
      <c r="A40" s="6"/>
    </row>
    <row r="42" spans="1:1">
      <c r="A42" s="10"/>
    </row>
    <row r="43" spans="1:1">
      <c r="A43" s="13"/>
    </row>
    <row r="44" spans="1:1">
      <c r="A44" s="14"/>
    </row>
    <row r="45" spans="1:1">
      <c r="A45" s="14"/>
    </row>
    <row r="46" spans="1:1">
      <c r="A46" s="14"/>
    </row>
    <row r="47" spans="1:1">
      <c r="A47" s="15"/>
    </row>
    <row r="48" spans="1:1">
      <c r="A48" s="15"/>
    </row>
    <row r="49" spans="1:1">
      <c r="A49" s="15"/>
    </row>
    <row r="50" spans="1:1">
      <c r="A50" s="15"/>
    </row>
  </sheetData>
  <mergeCells count="22">
    <mergeCell ref="N4:O4"/>
    <mergeCell ref="B4:C4"/>
    <mergeCell ref="D4:E4"/>
    <mergeCell ref="F4:G4"/>
    <mergeCell ref="H4:I4"/>
    <mergeCell ref="J4:K4"/>
    <mergeCell ref="L4:M4"/>
    <mergeCell ref="P1:Q2"/>
    <mergeCell ref="J1:K2"/>
    <mergeCell ref="N1:O2"/>
    <mergeCell ref="J3:K3"/>
    <mergeCell ref="N3:O3"/>
    <mergeCell ref="L3:M3"/>
    <mergeCell ref="L1:M2"/>
    <mergeCell ref="B1:C2"/>
    <mergeCell ref="D1:E2"/>
    <mergeCell ref="F1:G2"/>
    <mergeCell ref="H1:I2"/>
    <mergeCell ref="B3:C3"/>
    <mergeCell ref="D3:E3"/>
    <mergeCell ref="F3:G3"/>
    <mergeCell ref="H3:I3"/>
  </mergeCells>
  <phoneticPr fontId="2"/>
  <conditionalFormatting sqref="A22:A23">
    <cfRule type="cellIs" dxfId="2" priority="3" operator="equal">
      <formula>0</formula>
    </cfRule>
  </conditionalFormatting>
  <conditionalFormatting sqref="A26:A31">
    <cfRule type="cellIs" dxfId="1" priority="2" operator="equal">
      <formula>0</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3D35C447-22CE-41AD-AD7B-9A88CF6B0DF6}">
            <xm:f>入力シート!$C$65&lt;&gt;"〇"</xm:f>
            <x14:dxf>
              <font>
                <strike/>
              </font>
            </x14:dxf>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入力シート</vt:lpstr>
      <vt:lpstr>印刷用シート</vt:lpstr>
      <vt:lpstr>印刷例</vt:lpstr>
      <vt:lpstr>補助</vt:lpstr>
      <vt:lpstr>印刷用シート!Print_Area</vt:lpstr>
      <vt:lpstr>印刷例!Print_Area</vt:lpstr>
      <vt:lpstr>入力シート!Print_Area</vt:lpstr>
      <vt:lpstr>えるぼし</vt:lpstr>
      <vt:lpstr>くるみん</vt:lpstr>
      <vt:lpstr>ユースエール</vt:lpstr>
      <vt:lpstr>極</vt:lpstr>
      <vt:lpstr>次世代</vt:lpstr>
      <vt:lpstr>次世代リーディング企業</vt:lpstr>
      <vt:lpstr>成長</vt:lpstr>
      <vt:lpstr>大賞</vt:lpstr>
      <vt:lpstr>無</vt:lpstr>
      <vt:lpstr>両立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鬼束　純平</cp:lastModifiedBy>
  <cp:lastPrinted>2024-12-04T07:33:13Z</cp:lastPrinted>
  <dcterms:created xsi:type="dcterms:W3CDTF">2021-04-10T07:22:32Z</dcterms:created>
  <dcterms:modified xsi:type="dcterms:W3CDTF">2024-12-04T07:34:01Z</dcterms:modified>
</cp:coreProperties>
</file>