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comments1.xml" ContentType="application/vnd.openxmlformats-officedocument.spreadsheetml.comments+xml"/>
  <Override PartName="/xl/worksheets/sheet5.xml" ContentType="application/vnd.openxmlformats-officedocument.spreadsheetml.worksheet+xml"/>
  <Override PartName="/xl/worksheets/sheet4.xml" ContentType="application/vnd.openxmlformats-officedocument.spreadsheetml.worksheet+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comments2.xml" ContentType="application/vnd.openxmlformats-officedocument.spreadsheetml.comments+xml"/>
  <Override PartName="/xl/drawings/drawing3.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workbook.xml" ContentType="application/vnd.openxmlformats-officedocument.spreadsheetml.sheet.main+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officedocument/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基本情報入力シート" sheetId="1" state="visible" r:id="rId2"/>
    <sheet name="別紙様式3-1（処遇改善加算　総括表）" sheetId="2" state="visible" r:id="rId3"/>
    <sheet name="別紙様式3-2（処遇改善加算　個票）" sheetId="3" state="visible" r:id="rId4"/>
    <sheet name="【参考】数式用" sheetId="4" state="hidden" r:id="rId5"/>
    <sheet name="【参考】数式用2" sheetId="5" state="hidden" r:id="rId6"/>
  </sheets>
  <externalReferences>
    <externalReference r:id="rId7"/>
    <externalReference r:id="rId8"/>
    <externalReference r:id="rId9"/>
    <externalReference r:id="rId10"/>
  </externalReferences>
  <definedNames>
    <definedName function="false" hidden="false" name="群馬県" vbProcedure="false">
    </definedName>
    <definedName function="false" hidden="false" name="茨城県" vbProcedure="false">
    </definedName>
    <definedName function="false" hidden="false" name="長崎県" vbProcedure="false">
    </definedName>
    <definedName function="false" hidden="false" name="長野県" vbProcedure="false">
    </definedName>
    <definedName function="false" hidden="false" name="青森県" vbProcedure="false">
    </definedName>
    <definedName function="false" hidden="false" name="静岡県" vbProcedure="false">
    </definedName>
    <definedName function="false" hidden="false" name="香川県" vbProcedure="false">
    </definedName>
    <definedName function="false" hidden="false" name="高知県" vbProcedure="false">
    </definedName>
    <definedName function="false" hidden="false" name="鳥取県" vbProcedure="false">
    </definedName>
    <definedName function="false" hidden="false" name="鹿児島県" vbProcedure="false">
    </definedName>
    <definedName function="false" hidden="false" localSheetId="0" name="_xlnm.Print_Area" vbProcedure="false">基本情報入力シート!$A$1:$AA$92</definedName>
    <definedName function="false" hidden="false" localSheetId="0" name="サービス名" vbProcedure="false">#REF!</definedName>
    <definedName function="false" hidden="false" localSheetId="1" name="_xlnm.Print_Area" vbProcedure="false">'別紙様式3-1（処遇改善加算　総括表）'!$A$1:$AL$168</definedName>
    <definedName function="false" hidden="false" localSheetId="1" name="サービス" vbProcedure="false">#REF!</definedName>
    <definedName function="false" hidden="false" localSheetId="1" name="サービス名" vbProcedure="false">#REF!</definedName>
    <definedName function="false" hidden="false" localSheetId="2" name="_new1" vbProcedure="false">#REF!</definedName>
    <definedName function="false" hidden="false" localSheetId="2" name="_xlnm.Print_Area" vbProcedure="false">'別紙様式3-2（処遇改善加算　個票）'!$A$1:$AF$61</definedName>
    <definedName function="false" hidden="false" localSheetId="2" name="_xlnm._FilterDatabase" vbProcedure="false">'別紙様式3-2（処遇改善加算　個票）'!$B$13:$N$13</definedName>
    <definedName function="false" hidden="false" localSheetId="3" name="www" vbProcedure="false">#REF!</definedName>
    <definedName function="false" hidden="false" localSheetId="3" name="_xlnm.Print_Area" vbProcedure="false">
    </definedName>
    <definedName function="false" hidden="false" localSheetId="3" name="_xlnm._FilterDatabase" vbProcedure="false">
    </definedName>
    <definedName function="false" hidden="false" localSheetId="3" name="サービス" vbProcedure="false">#REF!</definedName>
    <definedName function="false" hidden="false" localSheetId="3" name="サービス名" vbProcedure="false">
    </definedName>
    <definedName function="false" hidden="false" localSheetId="3" name="特定"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<sst xmlns="http://schemas.openxmlformats.org/spreadsheetml/2006/main" count="4320" uniqueCount="2153">
  <si>
    <t xml:space="preserve">実績報告書（処遇改善加算）作成用　基本情報入力シート</t>
  </si>
  <si>
    <t xml:space="preserve">↓隠し列</t>
  </si>
  <si>
    <t xml:space="preserve">●はじめに本シート（基本情報入力シート）の黄色セルに入力することで、介護職員等処遇改善加算（以下、処遇改善加算）の対象事業所等に関する基本的な情報が、各様式に自動的に転記されます。</t>
  </si>
  <si>
    <t xml:space="preserve">【注意】本シートは様式作成用のため、本実績報告書の提出を紙で行う場合、本シートの提出は不要です。ただし、自治体に電子媒体で提出する場合は、
　　　　 本シートを削除せずそのまま提出してください。</t>
  </si>
  <si>
    <r>
      <rPr>
        <sz val="12"/>
        <color rgb="FF000000"/>
        <rFont val="DejaVu Sans"/>
        <family val="2"/>
      </rPr>
      <t xml:space="preserve">●「別紙様式</t>
    </r>
    <r>
      <rPr>
        <sz val="12"/>
        <color rgb="FF000000"/>
        <rFont val="ＭＳ Ｐゴシック"/>
        <family val="3"/>
      </rPr>
      <t xml:space="preserve">3-1</t>
    </r>
    <r>
      <rPr>
        <sz val="12"/>
        <color rgb="FF000000"/>
        <rFont val="DejaVu Sans"/>
        <family val="2"/>
      </rPr>
      <t xml:space="preserve">」を完成させるには、「基本情報入力シート」「別紙様式</t>
    </r>
    <r>
      <rPr>
        <sz val="12"/>
        <color rgb="FF000000"/>
        <rFont val="ＭＳ Ｐゴシック"/>
        <family val="3"/>
      </rPr>
      <t xml:space="preserve">3-2</t>
    </r>
    <r>
      <rPr>
        <sz val="12"/>
        <color rgb="FF000000"/>
        <rFont val="DejaVu Sans"/>
        <family val="2"/>
      </rPr>
      <t xml:space="preserve">」から転記される情報が必要です。まずはこれらのシートを完成させてください。</t>
    </r>
  </si>
  <si>
    <r>
      <rPr>
        <sz val="12"/>
        <color rgb="FF000000"/>
        <rFont val="DejaVu Sans"/>
        <family val="2"/>
      </rPr>
      <t xml:space="preserve">●「別紙様式</t>
    </r>
    <r>
      <rPr>
        <sz val="12"/>
        <color rgb="FF000000"/>
        <rFont val="ＭＳ Ｐゴシック"/>
        <family val="3"/>
      </rPr>
      <t xml:space="preserve">3</t>
    </r>
    <r>
      <rPr>
        <sz val="12"/>
        <color rgb="FF000000"/>
        <rFont val="DejaVu Sans"/>
        <family val="2"/>
      </rPr>
      <t xml:space="preserve">－</t>
    </r>
    <r>
      <rPr>
        <sz val="12"/>
        <color rgb="FF000000"/>
        <rFont val="ＭＳ Ｐゴシック"/>
        <family val="3"/>
      </rPr>
      <t xml:space="preserve">1</t>
    </r>
    <r>
      <rPr>
        <sz val="12"/>
        <color rgb="FF000000"/>
        <rFont val="DejaVu Sans"/>
        <family val="2"/>
      </rPr>
      <t xml:space="preserve">」に記載する処遇改善加算による賃金改善の所要額について、具体的な算出方法は問いませんが、各職員に対し、処遇改善加算を原資として行った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
  </si>
  <si>
    <t xml:space="preserve">１　提出先に関する情報</t>
  </si>
  <si>
    <t xml:space="preserve">処遇改善加算の届出に係る提出先（指定権者）の名称を入力してください。</t>
  </si>
  <si>
    <t xml:space="preserve">提出先の指定権者名</t>
  </si>
  <si>
    <t xml:space="preserve">２　基本情報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</si>
  <si>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3-1</t>
    </r>
    <r>
      <rPr>
        <sz val="12"/>
        <color rgb="FF000000"/>
        <rFont val="DejaVu Sans"/>
        <family val="2"/>
      </rPr>
      <t xml:space="preserve">及び</t>
    </r>
    <r>
      <rPr>
        <sz val="12"/>
        <color rgb="FF000000"/>
        <rFont val="ＭＳ Ｐゴシック"/>
        <family val="3"/>
      </rPr>
      <t xml:space="preserve">3-2</t>
    </r>
    <r>
      <rPr>
        <sz val="12"/>
        <color rgb="FF000000"/>
        <rFont val="DejaVu Sans"/>
        <family val="2"/>
      </rPr>
      <t xml:space="preserve">に反映されます。</t>
    </r>
  </si>
  <si>
    <t xml:space="preserve">法人名</t>
  </si>
  <si>
    <t xml:space="preserve">フリガナ</t>
  </si>
  <si>
    <t xml:space="preserve">名称</t>
  </si>
  <si>
    <t xml:space="preserve">〒結合</t>
  </si>
  <si>
    <t xml:space="preserve">法人住所</t>
  </si>
  <si>
    <t xml:space="preserve">〒</t>
  </si>
  <si>
    <t xml:space="preserve">－</t>
  </si>
  <si>
    <t xml:space="preserve">住所１（番地・住居番号まで）</t>
  </si>
  <si>
    <t xml:space="preserve">住所２（建物名等）</t>
  </si>
  <si>
    <t xml:space="preserve">法人代表者</t>
  </si>
  <si>
    <t xml:space="preserve">職名</t>
  </si>
  <si>
    <t xml:space="preserve">氏名</t>
  </si>
  <si>
    <t xml:space="preserve">書類作成
担当者</t>
  </si>
  <si>
    <t xml:space="preserve">連絡先</t>
  </si>
  <si>
    <t xml:space="preserve">電話番号</t>
  </si>
  <si>
    <t xml:space="preserve">E-mail</t>
  </si>
  <si>
    <t xml:space="preserve">３　処遇改善加算対象事業所に関する情報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</si>
  <si>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3-2</t>
    </r>
    <r>
      <rPr>
        <sz val="12"/>
        <color rgb="FF000000"/>
        <rFont val="DejaVu Sans"/>
        <family val="2"/>
      </rPr>
      <t xml:space="preserve">に反映されます。</t>
    </r>
  </si>
  <si>
    <t xml:space="preserve">通し番号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</si>
  <si>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</si>
  <si>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</si>
  <si>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</si>
  <si>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</si>
  <si>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</si>
  <si>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</si>
  <si>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t xml:space="preserve">都道府県</t>
  </si>
  <si>
    <t xml:space="preserve">市区町村</t>
  </si>
  <si>
    <t xml:space="preserve">別紙様式３－１</t>
  </si>
  <si>
    <t xml:space="preserve">提出先</t>
  </si>
  <si>
    <t xml:space="preserve">介護職員等処遇改善加算 実績報告書（令和７年度）</t>
  </si>
  <si>
    <t xml:space="preserve">１　基本情報</t>
  </si>
  <si>
    <t xml:space="preserve">法人所在地</t>
  </si>
  <si>
    <t xml:space="preserve">書類作成担当者</t>
  </si>
  <si>
    <t xml:space="preserve">２　実績報告について</t>
  </si>
  <si>
    <t xml:space="preserve">（１）加算額以上の賃金改善について（全体）</t>
  </si>
  <si>
    <t xml:space="preserve">　算定した加算の合計</t>
  </si>
  <si>
    <t xml:space="preserve">①</t>
  </si>
  <si>
    <t xml:space="preserve">令和７年度の加算額</t>
  </si>
  <si>
    <t xml:space="preserve">円</t>
  </si>
  <si>
    <t xml:space="preserve">②</t>
  </si>
  <si>
    <t xml:space="preserve">令和６年度に令和７年度の賃金改善に充てるために繰り越した額</t>
  </si>
  <si>
    <t xml:space="preserve">←</t>
  </si>
  <si>
    <t xml:space="preserve">③</t>
  </si>
  <si>
    <r>
      <rPr>
        <sz val="9"/>
        <rFont val="DejaVu Sans"/>
        <family val="2"/>
      </rPr>
      <t xml:space="preserve">令和７年度に賃金改善が必要な額（</t>
    </r>
    <r>
      <rPr>
        <sz val="9"/>
        <rFont val="ＭＳ Ｐゴシック"/>
        <family val="3"/>
      </rPr>
      <t xml:space="preserve">a + b)</t>
    </r>
  </si>
  <si>
    <r>
      <rPr>
        <b val="true"/>
        <sz val="11"/>
        <rFont val="DejaVu Sans"/>
        <family val="2"/>
      </rPr>
      <t xml:space="preserve">！④賃金改善額 </t>
    </r>
    <r>
      <rPr>
        <b val="true"/>
        <sz val="11"/>
        <rFont val="ＭＳ Ｐゴシック"/>
        <family val="3"/>
      </rPr>
      <t xml:space="preserve">(d) </t>
    </r>
    <r>
      <rPr>
        <b val="true"/>
        <sz val="11"/>
        <rFont val="DejaVu Sans"/>
        <family val="2"/>
      </rPr>
      <t xml:space="preserve">が ③賃金改善が必要な額 </t>
    </r>
    <r>
      <rPr>
        <b val="true"/>
        <sz val="11"/>
        <rFont val="ＭＳ Ｐゴシック"/>
        <family val="3"/>
      </rPr>
      <t xml:space="preserve">(c) </t>
    </r>
    <r>
      <rPr>
        <b val="true"/>
        <sz val="11"/>
        <rFont val="DejaVu Sans"/>
        <family val="2"/>
      </rPr>
      <t xml:space="preserve">を下回っています。</t>
    </r>
  </si>
  <si>
    <t xml:space="preserve">④</t>
  </si>
  <si>
    <t xml:space="preserve">令和７年度の賃金改善額
（③の額以上となること。介護人材確保・職場環境改善等事業から人件費に充てた額を除く。）</t>
  </si>
  <si>
    <t xml:space="preserve">【記入上の注意】</t>
  </si>
  <si>
    <t xml:space="preserve">・</t>
  </si>
  <si>
    <r>
      <rPr>
        <sz val="8"/>
        <rFont val="ＭＳ Ｐゴシック"/>
        <family val="3"/>
      </rPr>
      <t xml:space="preserve">(d)</t>
    </r>
    <r>
      <rPr>
        <sz val="8"/>
        <rFont val="DejaVu Sans"/>
        <family val="2"/>
      </rPr>
      <t xml:space="preserve">には、処遇改善加算の算定により実施する介護職員の賃金改善の額を計算し、記入すること。その際、加算による賃金改善を行った場合の法定福利費等の事業主負担の増加分を含めることができる。</t>
    </r>
  </si>
  <si>
    <t xml:space="preserve">（２）加算以外の部分で賃金水準を下げないことについて</t>
  </si>
  <si>
    <t xml:space="preserve">令和７年度の加算の影響を除いた賃金額</t>
  </si>
  <si>
    <r>
      <rPr>
        <b val="true"/>
        <sz val="11"/>
        <rFont val="DejaVu Sans"/>
        <family val="2"/>
      </rPr>
      <t xml:space="preserve">！この欄が「</t>
    </r>
    <r>
      <rPr>
        <b val="true"/>
        <sz val="11"/>
        <rFont val="ＭＳ Ｐゴシック"/>
        <family val="3"/>
      </rPr>
      <t xml:space="preserve">×</t>
    </r>
    <r>
      <rPr>
        <b val="true"/>
        <sz val="11"/>
        <rFont val="DejaVu Sans"/>
        <family val="2"/>
      </rPr>
      <t xml:space="preserve">」の場合、加算以外の部分で賃金水準が引き下げられています。この欄が「</t>
    </r>
    <r>
      <rPr>
        <b val="true"/>
        <sz val="11"/>
        <rFont val="ＭＳ Ｐゴシック"/>
        <family val="3"/>
      </rPr>
      <t xml:space="preserve">×</t>
    </r>
    <r>
      <rPr>
        <b val="true"/>
        <sz val="11"/>
        <rFont val="DejaVu Sans"/>
        <family val="2"/>
      </rPr>
      <t xml:space="preserve">」のまま提出する場合には、別紙様式５「特別な事情に係る届出書」を合わせて提出してください。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t>
    </r>
    <r>
      <rPr>
        <b val="true"/>
        <sz val="11"/>
        <rFont val="ＭＳ Ｐゴシック"/>
        <family val="3"/>
      </rPr>
      <t xml:space="preserve">f</t>
    </r>
    <r>
      <rPr>
        <b val="true"/>
        <sz val="11"/>
        <rFont val="DejaVu Sans"/>
        <family val="2"/>
      </rPr>
      <t xml:space="preserve">）」から「令和７年度の賃金改善額</t>
    </r>
    <r>
      <rPr>
        <b val="true"/>
        <sz val="11"/>
        <rFont val="ＭＳ Ｐゴシック"/>
        <family val="3"/>
      </rPr>
      <t xml:space="preserve">(g)</t>
    </r>
    <r>
      <rPr>
        <b val="true"/>
        <sz val="11"/>
        <rFont val="DejaVu Sans"/>
        <family val="2"/>
      </rPr>
      <t xml:space="preserve">」及び「介護人材確保・職場環境改善等事業から人件費に充てた額</t>
    </r>
    <r>
      <rPr>
        <b val="true"/>
        <sz val="11"/>
        <rFont val="ＭＳ Ｐゴシック"/>
        <family val="3"/>
      </rPr>
      <t xml:space="preserve">(h)</t>
    </r>
    <r>
      <rPr>
        <b val="true"/>
        <sz val="11"/>
        <rFont val="DejaVu Sans"/>
        <family val="2"/>
      </rPr>
      <t xml:space="preserve">」を除いた額（</t>
    </r>
    <r>
      <rPr>
        <b val="true"/>
        <sz val="11"/>
        <rFont val="ＭＳ Ｐゴシック"/>
        <family val="3"/>
      </rPr>
      <t xml:space="preserve">e = f - g - h</t>
    </r>
    <r>
      <rPr>
        <b val="true"/>
        <sz val="11"/>
        <rFont val="DejaVu Sans"/>
        <family val="2"/>
      </rPr>
      <t xml:space="preserve">）と、「令和６年度の賃金の総額</t>
    </r>
    <r>
      <rPr>
        <b val="true"/>
        <sz val="11"/>
        <rFont val="ＭＳ Ｐゴシック"/>
        <family val="3"/>
      </rPr>
      <t xml:space="preserve">(j)</t>
    </r>
    <r>
      <rPr>
        <b val="true"/>
        <sz val="11"/>
        <rFont val="DejaVu Sans"/>
        <family val="2"/>
      </rPr>
      <t xml:space="preserve">」から令和６年度の各加算額、補助金額及び独自の賃金改善額  </t>
    </r>
    <r>
      <rPr>
        <b val="true"/>
        <sz val="11"/>
        <rFont val="ＭＳ Ｐゴシック"/>
        <family val="3"/>
      </rPr>
      <t xml:space="preserve">(k + l + m) </t>
    </r>
    <r>
      <rPr>
        <b val="true"/>
        <sz val="11"/>
        <rFont val="DejaVu Sans"/>
        <family val="2"/>
      </rPr>
      <t xml:space="preserve">」を除いた額 </t>
    </r>
    <r>
      <rPr>
        <b val="true"/>
        <sz val="11"/>
        <rFont val="ＭＳ Ｐゴシック"/>
        <family val="3"/>
      </rPr>
      <t xml:space="preserve">{i = j - (k + l + m)} </t>
    </r>
    <r>
      <rPr>
        <b val="true"/>
        <sz val="11"/>
        <rFont val="DejaVu Sans"/>
        <family val="2"/>
      </rPr>
      <t xml:space="preserve">を比較した上で、加算等の影響を除いた賃金額の水準を引き下げないことをいいます。</t>
    </r>
  </si>
  <si>
    <t xml:space="preserve">（ア）令和７年度の賃金の総額</t>
  </si>
  <si>
    <t xml:space="preserve">（イ）令和７年度の賃金改善額（再掲）</t>
  </si>
  <si>
    <t xml:space="preserve">（ウ）介護人材確保・職場環境改善等事業から
      人件費に充てた額</t>
  </si>
  <si>
    <t xml:space="preserve">令和６年度の加算及び独自の賃金改善の影響を除いた賃金額（①の額は②の額を下回らないこと）</t>
  </si>
  <si>
    <r>
      <rPr>
        <sz val="9"/>
        <rFont val="ＭＳ Ｐゴシック"/>
        <family val="3"/>
      </rPr>
      <t xml:space="preserve">(</t>
    </r>
    <r>
      <rPr>
        <sz val="9"/>
        <rFont val="DejaVu Sans"/>
        <family val="2"/>
      </rPr>
      <t xml:space="preserve">ア</t>
    </r>
    <r>
      <rPr>
        <sz val="9"/>
        <rFont val="ＭＳ Ｐゴシック"/>
        <family val="3"/>
      </rPr>
      <t xml:space="preserve">)</t>
    </r>
    <r>
      <rPr>
        <sz val="9"/>
        <rFont val="DejaVu Sans"/>
        <family val="2"/>
      </rPr>
      <t xml:space="preserve">令和６年度の賃金の総額</t>
    </r>
  </si>
  <si>
    <r>
      <rPr>
        <sz val="9"/>
        <rFont val="ＭＳ Ｐゴシック"/>
        <family val="3"/>
      </rPr>
      <t xml:space="preserve">(</t>
    </r>
    <r>
      <rPr>
        <sz val="9"/>
        <rFont val="DejaVu Sans"/>
        <family val="2"/>
      </rPr>
      <t xml:space="preserve">イ</t>
    </r>
    <r>
      <rPr>
        <sz val="9"/>
        <rFont val="ＭＳ Ｐゴシック"/>
        <family val="3"/>
      </rPr>
      <t xml:space="preserve">)</t>
    </r>
    <r>
      <rPr>
        <sz val="9"/>
        <rFont val="DejaVu Sans"/>
        <family val="2"/>
      </rPr>
      <t xml:space="preserve">令和６年度の旧３加算及び処遇改善加算の総額</t>
    </r>
  </si>
  <si>
    <r>
      <rPr>
        <sz val="9"/>
        <rFont val="ＭＳ Ｐゴシック"/>
        <family val="3"/>
      </rPr>
      <t xml:space="preserve">(</t>
    </r>
    <r>
      <rPr>
        <sz val="9"/>
        <rFont val="DejaVu Sans"/>
        <family val="2"/>
      </rPr>
      <t xml:space="preserve">ウ</t>
    </r>
    <r>
      <rPr>
        <sz val="9"/>
        <rFont val="ＭＳ Ｐゴシック"/>
        <family val="3"/>
      </rPr>
      <t xml:space="preserve">)</t>
    </r>
    <r>
      <rPr>
        <sz val="9"/>
        <rFont val="DejaVu Sans"/>
        <family val="2"/>
      </rPr>
      <t xml:space="preserve">令和６年４・５月分の処遇改善支援補助金
     の総額</t>
    </r>
  </si>
  <si>
    <r>
      <rPr>
        <sz val="9"/>
        <rFont val="ＭＳ Ｐゴシック"/>
        <family val="3"/>
      </rPr>
      <t xml:space="preserve">(</t>
    </r>
    <r>
      <rPr>
        <sz val="9"/>
        <rFont val="DejaVu Sans"/>
        <family val="2"/>
      </rPr>
      <t xml:space="preserve">エ</t>
    </r>
    <r>
      <rPr>
        <sz val="9"/>
        <rFont val="ＭＳ Ｐゴシック"/>
        <family val="3"/>
      </rPr>
      <t xml:space="preserve">)</t>
    </r>
    <r>
      <rPr>
        <sz val="9"/>
        <rFont val="DejaVu Sans"/>
        <family val="2"/>
      </rPr>
      <t xml:space="preserve">令和６年度の各介護サービス事業者等の
     独自の賃金改善額</t>
    </r>
  </si>
  <si>
    <r>
      <rPr>
        <sz val="8"/>
        <color rgb="FF000000"/>
        <rFont val="ＭＳ Ｐゴシック"/>
        <family val="3"/>
      </rPr>
      <t xml:space="preserve">(j) </t>
    </r>
    <r>
      <rPr>
        <sz val="8"/>
        <color rgb="FF000000"/>
        <rFont val="DejaVu Sans"/>
        <family val="2"/>
      </rPr>
      <t xml:space="preserve">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r>
  </si>
  <si>
    <r>
      <rPr>
        <sz val="8"/>
        <rFont val="ＭＳ Ｐゴシック"/>
        <family val="3"/>
      </rPr>
      <t xml:space="preserve">(k)</t>
    </r>
    <r>
      <rPr>
        <sz val="8"/>
        <rFont val="DejaVu Sans"/>
        <family val="2"/>
      </rPr>
      <t xml:space="preserve">は、国民健康保険団体連合会から送付される「介護職員処遇改善加算等総額のお知らせ」及び「介護職員処遇改善加算等内訳のお知らせ」に基づいて記入すること。</t>
    </r>
    <r>
      <rPr>
        <sz val="8"/>
        <rFont val="ＭＳ Ｐゴシック"/>
        <family val="3"/>
      </rPr>
      <t xml:space="preserve">(l)</t>
    </r>
    <r>
      <rPr>
        <sz val="8"/>
        <rFont val="DejaVu Sans"/>
        <family val="2"/>
      </rPr>
      <t xml:space="preserve">は、国民健康保険団体連合会から送付される「介護職員処遇改善支援補助金 支払額通知書」及び「介護職員処遇改善支援補助金 支払額内訳書」に基づいて記載すること。</t>
    </r>
  </si>
  <si>
    <r>
      <rPr>
        <sz val="8"/>
        <color rgb="FF000000"/>
        <rFont val="ＭＳ Ｐゴシック"/>
        <family val="3"/>
      </rPr>
      <t xml:space="preserve">(m)</t>
    </r>
    <r>
      <rPr>
        <sz val="8"/>
        <color rgb="FF000000"/>
        <rFont val="DejaVu Sans"/>
        <family val="2"/>
      </rPr>
      <t xml:space="preserve">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t>
    </r>
    <r>
      <rPr>
        <sz val="8"/>
        <color rgb="FF000000"/>
        <rFont val="ＭＳ Ｐゴシック"/>
        <family val="3"/>
      </rPr>
      <t xml:space="preserve">(m)</t>
    </r>
    <r>
      <rPr>
        <sz val="8"/>
        <color rgb="FF000000"/>
        <rFont val="DejaVu Sans"/>
        <family val="2"/>
      </rPr>
      <t xml:space="preserve">に計上する金額がある場合には、必ず「２（３）　令和６年度の独自の賃金改善（処遇改善加算等の配分以外の独自の賃金額）」欄に支給額、方法等の具体的な賃金改善の内容を記載すること。</t>
    </r>
  </si>
  <si>
    <t xml:space="preserve">（３）令和６年度の独自の賃金改善（処遇改善加算等の配分以外の独自の賃金額）</t>
  </si>
  <si>
    <r>
      <rPr>
        <sz val="8"/>
        <color rgb="FF000000"/>
        <rFont val="DejaVu Sans"/>
        <family val="2"/>
      </rPr>
      <t xml:space="preserve">２（</t>
    </r>
    <r>
      <rPr>
        <sz val="8"/>
        <color rgb="FF000000"/>
        <rFont val="ＭＳ Ｐゴシック"/>
        <family val="3"/>
      </rPr>
      <t xml:space="preserve">2) ②(</t>
    </r>
    <r>
      <rPr>
        <sz val="8"/>
        <color rgb="FF000000"/>
        <rFont val="DejaVu Sans"/>
        <family val="2"/>
      </rPr>
      <t xml:space="preserve">エ</t>
    </r>
    <r>
      <rPr>
        <sz val="8"/>
        <color rgb="FF000000"/>
        <rFont val="ＭＳ Ｐゴシック"/>
        <family val="3"/>
      </rPr>
      <t xml:space="preserve">)</t>
    </r>
    <r>
      <rPr>
        <sz val="8"/>
        <color rgb="FF000000"/>
        <rFont val="DejaVu Sans"/>
        <family val="2"/>
      </rPr>
      <t xml:space="preserve">の「令和６年度の各介護サービス事業者等の独自の賃金改善額」に計上する場合は記載すること。</t>
    </r>
  </si>
  <si>
    <t xml:space="preserve">独自の賃金改善の具体的な取組内容</t>
  </si>
  <si>
    <t xml:space="preserve">！「独自の賃金改善の具体的な取組内容」及び「独自の賃金改善額の算定根拠」を記載してください。</t>
  </si>
  <si>
    <t xml:space="preserve">独自の賃金改善額の算定根拠</t>
  </si>
  <si>
    <t xml:space="preserve">３　介護職員等処遇改善加算の要件について</t>
  </si>
  <si>
    <r>
      <rPr>
        <b val="true"/>
        <sz val="11"/>
        <color rgb="FF000000"/>
        <rFont val="DejaVu Sans"/>
        <family val="2"/>
      </rPr>
      <t xml:space="preserve">（１）月額賃金改善要件Ⅰ（処遇改善加算Ⅳの１</t>
    </r>
    <r>
      <rPr>
        <b val="true"/>
        <sz val="11"/>
        <color rgb="FF000000"/>
        <rFont val="ＭＳ Ｐゴシック"/>
        <family val="3"/>
      </rPr>
      <t xml:space="preserve">/</t>
    </r>
    <r>
      <rPr>
        <b val="true"/>
        <sz val="11"/>
        <color rgb="FF000000"/>
        <rFont val="DejaVu Sans"/>
        <family val="2"/>
      </rPr>
      <t xml:space="preserve">２以上の月額賃金改善）　【処遇改善加算Ⅰ～Ⅳ】</t>
    </r>
  </si>
  <si>
    <t xml:space="preserve">処遇改善加算Ⅰ～Ⅳ</t>
  </si>
  <si>
    <t xml:space="preserve">すべての事業所において要件を満たす。（別紙様式３－２から転記）</t>
  </si>
  <si>
    <t xml:space="preserve">処遇改善加算Ⅰ～Ⅲ</t>
  </si>
  <si>
    <r>
      <rPr>
        <sz val="9"/>
        <color rgb="FF000000"/>
        <rFont val="DejaVu Sans"/>
        <family val="2"/>
      </rPr>
      <t xml:space="preserve">① 処遇改善加算Ⅳ相当の加算額の１</t>
    </r>
    <r>
      <rPr>
        <sz val="9"/>
        <color rgb="FF000000"/>
        <rFont val="ＭＳ Ｐゴシック"/>
        <family val="3"/>
      </rPr>
      <t xml:space="preserve">/</t>
    </r>
    <r>
      <rPr>
        <sz val="9"/>
        <color rgb="FF000000"/>
        <rFont val="DejaVu Sans"/>
        <family val="2"/>
      </rPr>
      <t xml:space="preserve">２</t>
    </r>
  </si>
  <si>
    <t xml:space="preserve">処遇改善加算Ⅰ～Ⅱ</t>
  </si>
  <si>
    <t xml:space="preserve">② 処遇改善加算による賃金改善額のうち、月額賃金改善による額
　 （①の額以上となること）</t>
  </si>
  <si>
    <t xml:space="preserve">処遇改善加算Ⅰ</t>
  </si>
  <si>
    <t xml:space="preserve">月額賃金改善要件Ⅰを満たしている事業所数</t>
  </si>
  <si>
    <r>
      <rPr>
        <b val="true"/>
        <sz val="11"/>
        <color rgb="FF000000"/>
        <rFont val="DejaVu Sans"/>
        <family val="2"/>
      </rPr>
      <t xml:space="preserve">（２）月額賃金改善要件Ⅱ（旧ベア加算相当の</t>
    </r>
    <r>
      <rPr>
        <b val="true"/>
        <sz val="11"/>
        <color rgb="FF000000"/>
        <rFont val="ＭＳ Ｐゴシック"/>
        <family val="3"/>
      </rPr>
      <t xml:space="preserve">2/3</t>
    </r>
    <r>
      <rPr>
        <b val="true"/>
        <sz val="11"/>
        <color rgb="FF000000"/>
        <rFont val="DejaVu Sans"/>
        <family val="2"/>
      </rPr>
      <t xml:space="preserve">以上の新規の月額賃金改善）　【処遇改善加算Ⅰ～Ⅳ】
　　　※令和７年３月時点で処遇改善加算Ⅴ</t>
    </r>
    <r>
      <rPr>
        <b val="true"/>
        <sz val="11"/>
        <color rgb="FF000000"/>
        <rFont val="ＭＳ Ｐゴシック"/>
        <family val="3"/>
      </rPr>
      <t xml:space="preserve">(1)</t>
    </r>
    <r>
      <rPr>
        <b val="true"/>
        <sz val="11"/>
        <color rgb="FF000000"/>
        <rFont val="DejaVu Sans"/>
        <family val="2"/>
      </rPr>
      <t xml:space="preserve">・</t>
    </r>
    <r>
      <rPr>
        <b val="true"/>
        <sz val="11"/>
        <color rgb="FF000000"/>
        <rFont val="ＭＳ Ｐゴシック"/>
        <family val="3"/>
      </rPr>
      <t xml:space="preserve">(3)</t>
    </r>
    <r>
      <rPr>
        <b val="true"/>
        <sz val="11"/>
        <color rgb="FF000000"/>
        <rFont val="DejaVu Sans"/>
        <family val="2"/>
      </rPr>
      <t xml:space="preserve">・</t>
    </r>
    <r>
      <rPr>
        <b val="true"/>
        <sz val="11"/>
        <color rgb="FF000000"/>
        <rFont val="ＭＳ Ｐゴシック"/>
        <family val="3"/>
      </rPr>
      <t xml:space="preserve">(5)</t>
    </r>
    <r>
      <rPr>
        <b val="true"/>
        <sz val="11"/>
        <color rgb="FF000000"/>
        <rFont val="DejaVu Sans"/>
        <family val="2"/>
      </rPr>
      <t xml:space="preserve">・</t>
    </r>
    <r>
      <rPr>
        <b val="true"/>
        <sz val="11"/>
        <color rgb="FF000000"/>
        <rFont val="ＭＳ Ｐゴシック"/>
        <family val="3"/>
      </rPr>
      <t xml:space="preserve">(6)</t>
    </r>
    <r>
      <rPr>
        <b val="true"/>
        <sz val="11"/>
        <color rgb="FF000000"/>
        <rFont val="DejaVu Sans"/>
        <family val="2"/>
      </rPr>
      <t xml:space="preserve">・</t>
    </r>
    <r>
      <rPr>
        <b val="true"/>
        <sz val="11"/>
        <color rgb="FF000000"/>
        <rFont val="ＭＳ Ｐゴシック"/>
        <family val="3"/>
      </rPr>
      <t xml:space="preserve">(8)</t>
    </r>
    <r>
      <rPr>
        <b val="true"/>
        <sz val="11"/>
        <color rgb="FF000000"/>
        <rFont val="DejaVu Sans"/>
        <family val="2"/>
      </rPr>
      <t xml:space="preserve">・</t>
    </r>
    <r>
      <rPr>
        <b val="true"/>
        <sz val="11"/>
        <color rgb="FF000000"/>
        <rFont val="ＭＳ Ｐゴシック"/>
        <family val="3"/>
      </rPr>
      <t xml:space="preserve">(10)</t>
    </r>
    <r>
      <rPr>
        <b val="true"/>
        <sz val="11"/>
        <color rgb="FF000000"/>
        <rFont val="DejaVu Sans"/>
        <family val="2"/>
      </rPr>
      <t xml:space="preserve">・</t>
    </r>
    <r>
      <rPr>
        <b val="true"/>
        <sz val="11"/>
        <color rgb="FF000000"/>
        <rFont val="ＭＳ Ｐゴシック"/>
        <family val="3"/>
      </rPr>
      <t xml:space="preserve">(11)</t>
    </r>
    <r>
      <rPr>
        <b val="true"/>
        <sz val="11"/>
        <color rgb="FF000000"/>
        <rFont val="DejaVu Sans"/>
        <family val="2"/>
      </rPr>
      <t xml:space="preserve">・</t>
    </r>
    <r>
      <rPr>
        <b val="true"/>
        <sz val="11"/>
        <color rgb="FF000000"/>
        <rFont val="ＭＳ Ｐゴシック"/>
        <family val="3"/>
      </rPr>
      <t xml:space="preserve">(12)</t>
    </r>
    <r>
      <rPr>
        <b val="true"/>
        <sz val="11"/>
        <color rgb="FF000000"/>
        <rFont val="DejaVu Sans"/>
        <family val="2"/>
      </rPr>
      <t xml:space="preserve">・</t>
    </r>
    <r>
      <rPr>
        <b val="true"/>
        <sz val="11"/>
        <color rgb="FF000000"/>
        <rFont val="ＭＳ Ｐゴシック"/>
        <family val="3"/>
      </rPr>
      <t xml:space="preserve">(14)</t>
    </r>
    <r>
      <rPr>
        <b val="true"/>
        <sz val="11"/>
        <color rgb="FF000000"/>
        <rFont val="DejaVu Sans"/>
        <family val="2"/>
      </rPr>
      <t xml:space="preserve">を算定していた事業所のみ</t>
    </r>
  </si>
  <si>
    <t xml:space="preserve">すべての対象事業所において要件をみたす。（別紙様式３－２から転記）</t>
  </si>
  <si>
    <t xml:space="preserve">月額賃金改善要件Ⅱの対象事業所数</t>
  </si>
  <si>
    <t xml:space="preserve">① 処遇改善加算への移行に伴い、新たに増加する旧ベースアップ等加算
　 相当の額</t>
  </si>
  <si>
    <t xml:space="preserve">要件を満たしている事業所数</t>
  </si>
  <si>
    <t xml:space="preserve">！この欄は直接要件には影響しませんが、②が①以上となっていません。</t>
  </si>
  <si>
    <r>
      <rPr>
        <sz val="9"/>
        <color rgb="FF000000"/>
        <rFont val="DejaVu Sans"/>
        <family val="2"/>
      </rPr>
      <t xml:space="preserve">② 新たに増加する旧ベースアップ等加算相当を原資として実施する
　 新たな賃金改善額（</t>
    </r>
    <r>
      <rPr>
        <b val="true"/>
        <sz val="9"/>
        <color rgb="FF000000"/>
        <rFont val="DejaVu Sans"/>
        <family val="2"/>
      </rPr>
      <t xml:space="preserve">①の額以上となること</t>
    </r>
    <r>
      <rPr>
        <sz val="9"/>
        <color rgb="FF000000"/>
        <rFont val="DejaVu Sans"/>
        <family val="2"/>
      </rPr>
      <t xml:space="preserve">）</t>
    </r>
  </si>
  <si>
    <t xml:space="preserve">（</t>
  </si>
  <si>
    <t xml:space="preserve">）</t>
  </si>
  <si>
    <t xml:space="preserve">％</t>
  </si>
  <si>
    <r>
      <rPr>
        <b val="true"/>
        <sz val="11"/>
        <rFont val="DejaVu Sans"/>
        <family val="2"/>
      </rPr>
      <t xml:space="preserve">！旧ベースアップ等加算相当の加算額の</t>
    </r>
    <r>
      <rPr>
        <b val="true"/>
        <sz val="11"/>
        <rFont val="ＭＳ Ｐゴシック"/>
        <family val="3"/>
      </rPr>
      <t xml:space="preserve">2/3</t>
    </r>
    <r>
      <rPr>
        <b val="true"/>
        <sz val="11"/>
        <rFont val="DejaVu Sans"/>
        <family val="2"/>
      </rPr>
      <t xml:space="preserve">以上の新規の月額賃金改善を行っていない又は② </t>
    </r>
    <r>
      <rPr>
        <b val="true"/>
        <sz val="11"/>
        <rFont val="ＭＳ Ｐゴシック"/>
        <family val="3"/>
      </rPr>
      <t xml:space="preserve">i)</t>
    </r>
    <r>
      <rPr>
        <b val="true"/>
        <sz val="11"/>
        <rFont val="DejaVu Sans"/>
        <family val="2"/>
      </rPr>
      <t xml:space="preserve">の値が②の値よりも大きくなっています。</t>
    </r>
  </si>
  <si>
    <r>
      <rPr>
        <sz val="9"/>
        <color rgb="FF000000"/>
        <rFont val="ＭＳ Ｐゴシック"/>
        <family val="3"/>
      </rPr>
      <t xml:space="preserve">i</t>
    </r>
    <r>
      <rPr>
        <sz val="9"/>
        <color rgb="FF000000"/>
        <rFont val="DejaVu Sans"/>
        <family val="2"/>
      </rPr>
      <t xml:space="preserve">）うち、ベースアップ等（</t>
    </r>
    <r>
      <rPr>
        <u val="single"/>
        <sz val="9"/>
        <color rgb="FF000000"/>
        <rFont val="DejaVu Sans"/>
        <family val="2"/>
      </rPr>
      <t xml:space="preserve">基本給又は毎月決まって支払われる手当の
</t>
    </r>
    <r>
      <rPr>
        <sz val="9"/>
        <color rgb="FF000000"/>
        <rFont val="DejaVu Sans"/>
        <family val="2"/>
      </rPr>
      <t xml:space="preserve">   </t>
    </r>
    <r>
      <rPr>
        <u val="single"/>
        <sz val="9"/>
        <color rgb="FF000000"/>
        <rFont val="DejaVu Sans"/>
        <family val="2"/>
      </rPr>
      <t xml:space="preserve">引上げ</t>
    </r>
    <r>
      <rPr>
        <sz val="9"/>
        <color rgb="FF000000"/>
        <rFont val="DejaVu Sans"/>
        <family val="2"/>
      </rPr>
      <t xml:space="preserve">）による賃金改善の額（総額）</t>
    </r>
  </si>
  <si>
    <t xml:space="preserve">（３）キャリアパス要件Ⅰ・Ⅱ【処遇改善加算Ⅰ～Ⅳ】※要件Ⅰ・Ⅱの両方を満たすこと。</t>
  </si>
  <si>
    <t xml:space="preserve"> 計画書で記載した内容から変更がない場合は左欄にチェック（✓）すること。</t>
  </si>
  <si>
    <t xml:space="preserve">キャリアパス要件Ⅰ（任用要件・賃金体系の整備等）　</t>
  </si>
  <si>
    <t xml:space="preserve">次のイからハまでのすべての基準を満たす。</t>
  </si>
  <si>
    <t xml:space="preserve">イ</t>
  </si>
  <si>
    <r>
      <rPr>
        <sz val="9"/>
        <color rgb="FF000000"/>
        <rFont val="DejaVu Sans"/>
        <family val="2"/>
      </rPr>
      <t xml:space="preserve">介護職員の</t>
    </r>
    <r>
      <rPr>
        <u val="single"/>
        <sz val="9"/>
        <color rgb="FF000000"/>
        <rFont val="DejaVu Sans"/>
        <family val="2"/>
      </rPr>
      <t xml:space="preserve">任用</t>
    </r>
    <r>
      <rPr>
        <sz val="9"/>
        <color rgb="FF000000"/>
        <rFont val="DejaVu Sans"/>
        <family val="2"/>
      </rPr>
      <t xml:space="preserve">における職位、職責又は職務内容等の要件を定めている。</t>
    </r>
  </si>
  <si>
    <t xml:space="preserve">ロ</t>
  </si>
  <si>
    <r>
      <rPr>
        <sz val="9"/>
        <color rgb="FF000000"/>
        <rFont val="DejaVu Sans"/>
        <family val="2"/>
      </rPr>
      <t xml:space="preserve">イに掲げる職位、職責又は職務内容等に応じた</t>
    </r>
    <r>
      <rPr>
        <u val="single"/>
        <sz val="9"/>
        <color rgb="FF000000"/>
        <rFont val="DejaVu Sans"/>
        <family val="2"/>
      </rPr>
      <t xml:space="preserve">賃金体系</t>
    </r>
    <r>
      <rPr>
        <sz val="9"/>
        <color rgb="FF000000"/>
        <rFont val="DejaVu Sans"/>
        <family val="2"/>
      </rPr>
      <t xml:space="preserve">を定めている。</t>
    </r>
  </si>
  <si>
    <t xml:space="preserve">ハ</t>
  </si>
  <si>
    <t xml:space="preserve">イ、ロについて、就業規則等の明確な根拠規定を書面で整備し、全ての介護職員に周知している。</t>
  </si>
  <si>
    <t xml:space="preserve">キャリアパス要件Ⅱ（研修の実施等）　</t>
  </si>
  <si>
    <t xml:space="preserve">次のイとロの両方の基準を満たす。</t>
  </si>
  <si>
    <t xml:space="preserve">介護職員の職務内容等を踏まえ、介護職員と意見交換しながら、資質向上の目標及び①・②のうち少なくともいずれかに関する具体的な計画を策定し、研修の実施又は研修の機会を確保している。</t>
  </si>
  <si>
    <t xml:space="preserve">イの実現のための具体的な取組内容
（該当する項目にチェック（✔）した上で、具体的な内容を記載）</t>
  </si>
  <si>
    <r>
      <rPr>
        <sz val="9"/>
        <color rgb="FF000000"/>
        <rFont val="DejaVu Sans"/>
        <family val="2"/>
      </rPr>
      <t xml:space="preserve">資質向上のための計画に沿って、研修機会の提供又は技術指導等を実施するとともに、介護職員の能力評価を行う。　</t>
    </r>
    <r>
      <rPr>
        <sz val="8"/>
        <color rgb="FF000000"/>
        <rFont val="DejaVu Sans"/>
        <family val="2"/>
      </rPr>
      <t xml:space="preserve">※当該取組の内容について以下に記載すること</t>
    </r>
  </si>
  <si>
    <t xml:space="preserve">！チェックボックスにチェック（✔）するだけでなく、右側の自由記載欄に具体的な内容を記載してください。
また、自由記載欄に記載した場合は、左側のチェックボックスにチェック（✓）を入れてください。</t>
  </si>
  <si>
    <t xml:space="preserve">資格取得のための支援の実施</t>
  </si>
  <si>
    <t xml:space="preserve">※当該取組の内容について以下に記載すること</t>
  </si>
  <si>
    <t xml:space="preserve">イについて、全ての介護職員に周知している。</t>
  </si>
  <si>
    <t xml:space="preserve">（４）キャリアパス要件Ⅲ（昇給の仕組みの整備等）　【処遇改善加算Ⅰ～Ⅲ】</t>
  </si>
  <si>
    <t xml:space="preserve">介護職員について、経験若しくは資格等に応じて昇給する仕組み又は一定の基準に基づき定期に昇給を判定する仕組みを設けている。</t>
  </si>
  <si>
    <t xml:space="preserve">具体的な仕組みの内容（該当するもの全てにチェック（✔）すること。）</t>
  </si>
  <si>
    <t xml:space="preserve">経験に応じて昇給する仕組み
※「勤続年数」や「経験年数」などに応じて昇給する仕組みを指す。</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</si>
  <si>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</si>
  <si>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一定の基準に基づき定期に昇給を判定する仕組み
※「実技試験」や「人事評価」などの結果に基づき昇給する仕組みを指す。ただし、客観的な評価基準や昇給条件が明文化されていることを要する。</t>
  </si>
  <si>
    <t xml:space="preserve">（５）キャリアパス要件Ⅳ（改善後の賃金要件）　【処遇改善加算Ⅰ・Ⅱ】</t>
  </si>
  <si>
    <r>
      <rPr>
        <sz val="10"/>
        <color rgb="FF000000"/>
        <rFont val="DejaVu Sans"/>
        <family val="2"/>
      </rPr>
      <t xml:space="preserve">処遇改善加算Ⅰ・Ⅱ
　</t>
    </r>
    <r>
      <rPr>
        <sz val="10"/>
        <color rgb="FF000000"/>
        <rFont val="ＭＳ Ｐゴシック"/>
        <family val="3"/>
      </rPr>
      <t xml:space="preserve">(</t>
    </r>
    <r>
      <rPr>
        <sz val="10"/>
        <color rgb="FF000000"/>
        <rFont val="DejaVu Sans"/>
        <family val="2"/>
      </rPr>
      <t xml:space="preserve">「令和７年度の算定期間①」の期間について</t>
    </r>
    <r>
      <rPr>
        <sz val="10"/>
        <color rgb="FF000000"/>
        <rFont val="ＭＳ Ｐゴシック"/>
        <family val="3"/>
      </rPr>
      <t xml:space="preserve">)</t>
    </r>
  </si>
  <si>
    <t xml:space="preserve">⇒</t>
  </si>
  <si>
    <r>
      <rPr>
        <sz val="9"/>
        <color rgb="FF000000"/>
        <rFont val="DejaVu Sans"/>
        <family val="2"/>
      </rPr>
      <t xml:space="preserve">（別紙様式</t>
    </r>
    <r>
      <rPr>
        <sz val="9"/>
        <color rgb="FF000000"/>
        <rFont val="ＭＳ Ｐゴシック"/>
        <family val="3"/>
      </rPr>
      <t xml:space="preserve">3-2</t>
    </r>
    <r>
      <rPr>
        <sz val="9"/>
        <color rgb="FF000000"/>
        <rFont val="DejaVu Sans"/>
        <family val="2"/>
      </rPr>
      <t xml:space="preserve">「キャリアパス要件Ⅳ」の欄から転記）</t>
    </r>
  </si>
  <si>
    <r>
      <rPr>
        <sz val="10"/>
        <color rgb="FF000000"/>
        <rFont val="DejaVu Sans"/>
        <family val="2"/>
      </rPr>
      <t xml:space="preserve">処遇改善加算Ⅰ・Ⅱの要件
　</t>
    </r>
    <r>
      <rPr>
        <sz val="10"/>
        <color rgb="FF000000"/>
        <rFont val="ＭＳ Ｐゴシック"/>
        <family val="3"/>
      </rPr>
      <t xml:space="preserve">(</t>
    </r>
    <r>
      <rPr>
        <sz val="10"/>
        <color rgb="FF000000"/>
        <rFont val="DejaVu Sans"/>
        <family val="2"/>
      </rPr>
      <t xml:space="preserve">「令和７年度の算定予定②」の期間について</t>
    </r>
    <r>
      <rPr>
        <sz val="10"/>
        <color rgb="FF000000"/>
        <rFont val="ＭＳ Ｐゴシック"/>
        <family val="3"/>
      </rPr>
      <t xml:space="preserve">)</t>
    </r>
  </si>
  <si>
    <r>
      <rPr>
        <b val="true"/>
        <sz val="10"/>
        <color rgb="FF000000"/>
        <rFont val="DejaVu Sans"/>
        <family val="2"/>
      </rPr>
      <t xml:space="preserve">⇒上記に「</t>
    </r>
    <r>
      <rPr>
        <b val="true"/>
        <sz val="10"/>
        <color rgb="FF000000"/>
        <rFont val="ＭＳ Ｐゴシック"/>
        <family val="3"/>
      </rPr>
      <t xml:space="preserve">×</t>
    </r>
    <r>
      <rPr>
        <b val="true"/>
        <sz val="10"/>
        <color rgb="FF000000"/>
        <rFont val="DejaVu Sans"/>
        <family val="2"/>
      </rPr>
      <t xml:space="preserve">」が付いた場合、この欄に記入すること</t>
    </r>
  </si>
  <si>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万円以上となる者」を設定できない場合その理由</t>
    </r>
  </si>
  <si>
    <r>
      <rPr>
        <b val="true"/>
        <sz val="11"/>
        <rFont val="DejaVu Sans"/>
        <family val="2"/>
      </rPr>
      <t xml:space="preserve">！キャリアパス要件Ⅳの欄に「</t>
    </r>
    <r>
      <rPr>
        <b val="true"/>
        <sz val="11"/>
        <rFont val="ＭＳ Ｐゴシック"/>
        <family val="3"/>
      </rPr>
      <t xml:space="preserve">×</t>
    </r>
    <r>
      <rPr>
        <b val="true"/>
        <sz val="11"/>
        <rFont val="DejaVu Sans"/>
        <family val="2"/>
      </rPr>
      <t xml:space="preserve">」があるのに、左のチェックボックスにチェック（✔）が入っていません。</t>
    </r>
  </si>
  <si>
    <t xml:space="preserve">小規模事業所等で職員間の賃金バランスに配慮が必要のため。</t>
  </si>
  <si>
    <r>
      <rPr>
        <sz val="8"/>
        <color rgb="FF000000"/>
        <rFont val="DejaVu Sans"/>
        <family val="2"/>
      </rPr>
      <t xml:space="preserve">職員全体の賃金水準が低い、地域の賃金水準が低い等の理由により、直ちに年額</t>
    </r>
    <r>
      <rPr>
        <sz val="8"/>
        <color rgb="FF000000"/>
        <rFont val="ＭＳ Ｐゴシック"/>
        <family val="3"/>
      </rPr>
      <t xml:space="preserve">440</t>
    </r>
    <r>
      <rPr>
        <sz val="8"/>
        <color rgb="FF000000"/>
        <rFont val="DejaVu Sans"/>
        <family val="2"/>
      </rPr>
      <t xml:space="preserve">万円まで賃金を引き上げることが困難であるため。</t>
    </r>
  </si>
  <si>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万円の賃金改善を行うに当たり、規程の整備や研修・実務経験の蓄積などに一定期間を要するため。</t>
    </r>
  </si>
  <si>
    <t xml:space="preserve">その他（</t>
  </si>
  <si>
    <t xml:space="preserve">！「その他」にチェック（✔）した場合は、具体的な内容を記載してください。</t>
  </si>
  <si>
    <t xml:space="preserve">（６）職場環境等要件</t>
  </si>
  <si>
    <t xml:space="preserve">介護人材確保・職場環境改善等補助金の要件を満たしており、補助金を申請済であるため、
令和７年度中の職場環境等要件の適用が猶予される。</t>
  </si>
  <si>
    <t xml:space="preserve">補助金を申請しなかった場合、各加算区分の算定に必要な職場環境等要件を満たす。
※こちらを選択する場合には、下記の職場環境等要件の表にチェックをしてください。</t>
  </si>
  <si>
    <t xml:space="preserve">【処遇改善加算Ⅰ・Ⅱ】</t>
  </si>
  <si>
    <t xml:space="preserve">・計画書の時点で実施済みだった項目及び令和７年度中に対応すると誓約していた項目にチェック（✔）すること。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</si>
  <si>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 xml:space="preserve">【処遇改善加算Ⅲ・Ⅳ】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</si>
  <si>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</si>
  <si>
    <t xml:space="preserve">区分</t>
  </si>
  <si>
    <t xml:space="preserve">内容</t>
  </si>
  <si>
    <t xml:space="preserve">入職促進に向けた取組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</si>
  <si>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</si>
  <si>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</si>
  <si>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</si>
  <si>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</si>
  <si>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資質の向上やキャリアアップに向けた支援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</si>
  <si>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</si>
  <si>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</si>
  <si>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</si>
  <si>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</si>
  <si>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両立支援・多様な働き方の推進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</si>
  <si>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</si>
  <si>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</si>
  <si>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</si>
  <si>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</si>
  <si>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腰痛を含む心身の健康管理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</si>
  <si>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</si>
  <si>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</si>
  <si>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⑮介護職員の身体の負担軽減のための介護技術の修得支援、職員に対する腰痛対策の研修、管理者に対する雇用管理改善の研修等の実施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</si>
  <si>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</si>
  <si>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生産性向上のための取組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</si>
  <si>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</si>
  <si>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</si>
  <si>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r>
      <rPr>
        <sz val="8"/>
        <color rgb="FF000000"/>
        <rFont val="DejaVu Sans"/>
        <family val="2"/>
      </rPr>
      <t xml:space="preserve">⑲５</t>
    </r>
    <r>
      <rPr>
        <sz val="8"/>
        <color rgb="FF000000"/>
        <rFont val="ＭＳ Ｐゴシック"/>
        <family val="3"/>
      </rPr>
      <t xml:space="preserve">S</t>
    </r>
    <r>
      <rPr>
        <sz val="8"/>
        <color rgb="FF000000"/>
        <rFont val="DejaVu Sans"/>
        <family val="2"/>
      </rPr>
      <t xml:space="preserve">活動（業務管理の手法の１つ。整理・整頓・清掃・清潔・躾の頭文字をとったもの）等の実践による職場環境の整備を行っている</t>
    </r>
  </si>
  <si>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</si>
  <si>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</si>
  <si>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r>
      <rPr>
        <sz val="8"/>
        <color rgb="FF000000"/>
        <rFont val="DejaVu Sans"/>
        <family val="2"/>
      </rPr>
      <t xml:space="preserve">㉒介護ロボット（見守り支援、移乗支援、移動支援、排泄支援、入浴支援、介護業務支援等）又はインカム等の職員間の連絡調整の迅速化に資する</t>
    </r>
    <r>
      <rPr>
        <sz val="8"/>
        <color rgb="FF000000"/>
        <rFont val="ＭＳ Ｐゴシック"/>
        <family val="3"/>
      </rPr>
      <t xml:space="preserve">ICT</t>
    </r>
    <r>
      <rPr>
        <sz val="8"/>
        <color rgb="FF000000"/>
        <rFont val="DejaVu Sans"/>
        <family val="2"/>
      </rPr>
      <t xml:space="preserve">機器（ビジネスチャットツール含む）の導入</t>
    </r>
  </si>
  <si>
    <t xml:space="preserve">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</si>
  <si>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r>
      <rPr>
        <sz val="8"/>
        <color rgb="FF000000"/>
        <rFont val="DejaVu Sans"/>
        <family val="2"/>
      </rPr>
      <t xml:space="preserve">㉔各種委員会の共同設置、各種指針・計画の共同策定、物品の共同購入等の事務処理部門の集約、共同で行う</t>
    </r>
    <r>
      <rPr>
        <sz val="8"/>
        <color rgb="FF000000"/>
        <rFont val="ＭＳ Ｐゴシック"/>
        <family val="3"/>
      </rPr>
      <t xml:space="preserve">ICT</t>
    </r>
    <r>
      <rPr>
        <sz val="8"/>
        <color rgb="FF000000"/>
        <rFont val="DejaVu Sans"/>
        <family val="2"/>
      </rPr>
      <t xml:space="preserve">インフラの整備、人事管理システムや福利厚生システム等の共通化等、協働化を通じた職場環境の改善に向けた取組の実施</t>
    </r>
  </si>
  <si>
    <t xml:space="preserve">やりがい・働きがいの醸成</t>
  </si>
  <si>
    <t xml:space="preserve">㉕ミーティング等による職場内コミュニケーションの円滑化による個々の介護職員の気づきを踏まえた勤務環境やケア内容の改善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</si>
  <si>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</si>
  <si>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</si>
  <si>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</si>
  <si>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（７）その他（指定権者に対する特段の連絡事項等がある場合等については、以下の欄に記載すること。）</t>
  </si>
  <si>
    <t xml:space="preserve">※</t>
  </si>
  <si>
    <t xml:space="preserve">給与明細や勤務記録等、実績報告の根拠となる資料は、指定権者からの求めがあった場合に速やかに提出できるよう、適切に保管しておくこと。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</si>
  <si>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</si>
  <si>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　</t>
  </si>
  <si>
    <t xml:space="preserve">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</si>
  <si>
    <t xml:space="preserve">令和</t>
  </si>
  <si>
    <t xml:space="preserve">年</t>
  </si>
  <si>
    <t xml:space="preserve">月</t>
  </si>
  <si>
    <t xml:space="preserve">日</t>
  </si>
  <si>
    <t xml:space="preserve">代表者</t>
  </si>
  <si>
    <t xml:space="preserve">（確認用）</t>
  </si>
  <si>
    <t xml:space="preserve">提出前のチェックリスト</t>
  </si>
  <si>
    <r>
      <rPr>
        <sz val="8"/>
        <rFont val="DejaVu Sans"/>
        <family val="2"/>
      </rPr>
      <t xml:space="preserve">以下の項目に「</t>
    </r>
    <r>
      <rPr>
        <sz val="8"/>
        <rFont val="ＭＳ Ｐゴシック"/>
        <family val="3"/>
      </rPr>
      <t xml:space="preserve">×</t>
    </r>
    <r>
      <rPr>
        <sz val="8"/>
        <rFont val="DejaVu Sans"/>
        <family val="2"/>
      </rPr>
      <t xml:space="preserve">」がないか、提出前に確認すること。「</t>
    </r>
    <r>
      <rPr>
        <sz val="8"/>
        <rFont val="ＭＳ Ｐゴシック"/>
        <family val="3"/>
      </rPr>
      <t xml:space="preserve">×</t>
    </r>
    <r>
      <rPr>
        <sz val="8"/>
        <rFont val="DejaVu Sans"/>
        <family val="2"/>
      </rPr>
      <t xml:space="preserve">」がある場合、当該項目の記載を修正すること。</t>
    </r>
  </si>
  <si>
    <t xml:space="preserve">空欄が表示される項目は、記入が不要であるため対応する必要はない。</t>
  </si>
  <si>
    <t xml:space="preserve">（１）</t>
  </si>
  <si>
    <t xml:space="preserve">加算額以上の賃金改善を行っている</t>
  </si>
  <si>
    <t xml:space="preserve">（２）</t>
  </si>
  <si>
    <t xml:space="preserve">加算以外の部分で賃金水準を下げていない</t>
  </si>
  <si>
    <t xml:space="preserve">月額賃金改善要件Ⅰ</t>
  </si>
  <si>
    <r>
      <rPr>
        <sz val="9"/>
        <rFont val="DejaVu Sans"/>
        <family val="2"/>
      </rPr>
      <t xml:space="preserve">処遇改善加算Ⅳ相当の加算額の１</t>
    </r>
    <r>
      <rPr>
        <sz val="9"/>
        <rFont val="ＭＳ Ｐゴシック"/>
        <family val="3"/>
      </rPr>
      <t xml:space="preserve">/</t>
    </r>
    <r>
      <rPr>
        <sz val="9"/>
        <rFont val="DejaVu Sans"/>
        <family val="2"/>
      </rPr>
      <t xml:space="preserve">２以上の月額賃金改善を行っていること</t>
    </r>
  </si>
  <si>
    <t xml:space="preserve">月額賃金改善要件Ⅱ</t>
  </si>
  <si>
    <r>
      <rPr>
        <sz val="9"/>
        <rFont val="DejaVu Sans"/>
        <family val="2"/>
      </rPr>
      <t xml:space="preserve">旧ベースアップ等加算相当の</t>
    </r>
    <r>
      <rPr>
        <sz val="9"/>
        <rFont val="ＭＳ Ｐゴシック"/>
        <family val="3"/>
      </rPr>
      <t xml:space="preserve">2/3</t>
    </r>
    <r>
      <rPr>
        <sz val="9"/>
        <rFont val="DejaVu Sans"/>
        <family val="2"/>
      </rPr>
      <t xml:space="preserve">以上の新規の月額賃金改善を行っていること</t>
    </r>
  </si>
  <si>
    <t xml:space="preserve">（３）</t>
  </si>
  <si>
    <t xml:space="preserve">キャリアパス要件Ⅰ・Ⅱ</t>
  </si>
  <si>
    <t xml:space="preserve">キャリアパス要件Ⅰ（任用要件・賃金体系の整備等）とキャリアパス要件Ⅱ（研修の実施等）の両方を満たすこと</t>
  </si>
  <si>
    <t xml:space="preserve">（４）</t>
  </si>
  <si>
    <t xml:space="preserve">キャリアパス要件Ⅲ</t>
  </si>
  <si>
    <t xml:space="preserve">キャリアパス要件Ⅲ（昇給の仕組みの整備等）を満たすこと</t>
  </si>
  <si>
    <t xml:space="preserve">（５）</t>
  </si>
  <si>
    <t xml:space="preserve">キャリアパス要件Ⅳ</t>
  </si>
  <si>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万円以上となる者の数が事業所あたり１以上となっていること。ただし、満たさない場合は、小規模事業所等である等の理由を記載すること</t>
    </r>
  </si>
  <si>
    <t xml:space="preserve">（６）</t>
  </si>
  <si>
    <t xml:space="preserve">職場環境等要件</t>
  </si>
  <si>
    <t xml:space="preserve">介護人材確保・職場環境改善等補助金を申請済である又は各加算区分の算定に必要な要件を満たしていること</t>
  </si>
  <si>
    <t xml:space="preserve">別紙様式３－２個票（令和７年４月以降分）</t>
  </si>
  <si>
    <t xml:space="preserve">キャリアパス要件Ⅳについて</t>
  </si>
  <si>
    <t xml:space="preserve">　処遇改善加算の加算額［円］</t>
  </si>
  <si>
    <t xml:space="preserve">処遇改善加算
（令和７年度の算定期間①）</t>
  </si>
  <si>
    <r>
      <rPr>
        <sz val="9"/>
        <rFont val="DejaVu Sans"/>
        <family val="2"/>
      </rPr>
      <t xml:space="preserve">　改善後の賃金が年額</t>
    </r>
    <r>
      <rPr>
        <sz val="9"/>
        <rFont val="ＭＳ Ｐゴシック"/>
        <family val="3"/>
      </rPr>
      <t xml:space="preserve">440</t>
    </r>
    <r>
      <rPr>
        <sz val="9"/>
        <rFont val="DejaVu Sans"/>
        <family val="2"/>
      </rPr>
      <t xml:space="preserve">万円以上となる者の数</t>
    </r>
  </si>
  <si>
    <r>
      <rPr>
        <sz val="11"/>
        <rFont val="DejaVu Sans"/>
        <family val="2"/>
      </rPr>
      <t xml:space="preserve">⇒この欄が「</t>
    </r>
    <r>
      <rPr>
        <sz val="11"/>
        <rFont val="ＭＳ Ｐゴシック"/>
        <family val="3"/>
      </rPr>
      <t xml:space="preserve">×</t>
    </r>
    <r>
      <rPr>
        <sz val="11"/>
        <rFont val="DejaVu Sans"/>
        <family val="2"/>
      </rPr>
      <t xml:space="preserve">」の場合、
別紙様式</t>
    </r>
    <r>
      <rPr>
        <sz val="11"/>
        <rFont val="ＭＳ Ｐゴシック"/>
        <family val="3"/>
      </rPr>
      <t xml:space="preserve">3-1 </t>
    </r>
    <r>
      <rPr>
        <sz val="11"/>
        <rFont val="DejaVu Sans"/>
        <family val="2"/>
      </rPr>
      <t xml:space="preserve">３（５）に特別な事情を記入</t>
    </r>
  </si>
  <si>
    <r>
      <rPr>
        <sz val="11"/>
        <color rgb="FF000000"/>
        <rFont val="DejaVu Sans"/>
        <family val="2"/>
      </rPr>
      <t xml:space="preserve">　うち、処遇改善加算Ⅳ相当の加算額の１</t>
    </r>
    <r>
      <rPr>
        <sz val="11"/>
        <color rgb="FF000000"/>
        <rFont val="ＭＳ Ｐゴシック"/>
        <family val="3"/>
      </rPr>
      <t xml:space="preserve">/</t>
    </r>
    <r>
      <rPr>
        <sz val="11"/>
        <color rgb="FF000000"/>
        <rFont val="DejaVu Sans"/>
        <family val="2"/>
      </rPr>
      <t xml:space="preserve">２［円］
　（別紙様式</t>
    </r>
    <r>
      <rPr>
        <sz val="11"/>
        <color rgb="FF000000"/>
        <rFont val="ＭＳ Ｐゴシック"/>
        <family val="3"/>
      </rPr>
      <t xml:space="preserve">3-1 </t>
    </r>
    <r>
      <rPr>
        <sz val="11"/>
        <color rgb="FF000000"/>
        <rFont val="DejaVu Sans"/>
        <family val="2"/>
      </rPr>
      <t xml:space="preserve">３⑴に転記）</t>
    </r>
  </si>
  <si>
    <t xml:space="preserve">　処遇改善加算Ⅰ・Ⅱの算定を届け出た事業所数
　（短期入所・予防・総合事業での重複除く）</t>
  </si>
  <si>
    <r>
      <rPr>
        <sz val="11"/>
        <color rgb="FF000000"/>
        <rFont val="DejaVu Sans"/>
        <family val="2"/>
      </rPr>
      <t xml:space="preserve">　うち、新規に増加する旧ベースアップ等加算相当の加算額［円］
　（別紙様式</t>
    </r>
    <r>
      <rPr>
        <sz val="11"/>
        <color rgb="FF000000"/>
        <rFont val="ＭＳ Ｐゴシック"/>
        <family val="3"/>
      </rPr>
      <t xml:space="preserve">3-1 </t>
    </r>
    <r>
      <rPr>
        <sz val="11"/>
        <color rgb="FF000000"/>
        <rFont val="DejaVu Sans"/>
        <family val="2"/>
      </rPr>
      <t xml:space="preserve">３⑵に転記）</t>
    </r>
  </si>
  <si>
    <t xml:space="preserve">処遇改善加算
（令和７年度の算定期間②
（区分変更後））</t>
  </si>
  <si>
    <t xml:space="preserve">【記入上の注意】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</si>
  <si>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 xml:space="preserve">介護保険
事業所
番号</t>
  </si>
  <si>
    <t xml:space="preserve">指定権者</t>
  </si>
  <si>
    <t xml:space="preserve">令和７年３月
時点の算定状況</t>
  </si>
  <si>
    <t xml:space="preserve">介護職員等処遇改善加算</t>
  </si>
  <si>
    <t xml:space="preserve">月額賃金改善要件Ⅱの対応要否
（令和７年３月時点の区分が算定対象であれば加算区分を表示）
</t>
  </si>
  <si>
    <t xml:space="preserve">キャリアパス要件Ⅳの適用</t>
  </si>
  <si>
    <t xml:space="preserve">キャリアパス要件Ⅳの必要数チェック
（併設の場合０）</t>
  </si>
  <si>
    <t xml:space="preserve">令和７年度の算定期間①</t>
  </si>
  <si>
    <t xml:space="preserve">令和７年度の算定期間②（令和７年度内の区分変更後）</t>
  </si>
  <si>
    <t xml:space="preserve">算定した
加算区分</t>
  </si>
  <si>
    <t xml:space="preserve">加算の総額
［円］</t>
  </si>
  <si>
    <r>
      <rPr>
        <sz val="12"/>
        <color rgb="FF000000"/>
        <rFont val="DejaVu Sans"/>
        <family val="2"/>
      </rPr>
      <t xml:space="preserve">加算Ⅳ相当の加算額の１</t>
    </r>
    <r>
      <rPr>
        <sz val="12"/>
        <color rgb="FF000000"/>
        <rFont val="ＭＳ Ｐゴシック"/>
        <family val="3"/>
      </rPr>
      <t xml:space="preserve">/</t>
    </r>
    <r>
      <rPr>
        <sz val="12"/>
        <color rgb="FF000000"/>
        <rFont val="DejaVu Sans"/>
        <family val="2"/>
      </rPr>
      <t xml:space="preserve">２</t>
    </r>
  </si>
  <si>
    <t xml:space="preserve">新規に増加する旧ベースアップ等加算相当の加算の見込額［円］</t>
  </si>
  <si>
    <t xml:space="preserve">月額賃金要件Ⅱ</t>
  </si>
  <si>
    <t xml:space="preserve">キャリアパス
要件Ⅳ</t>
  </si>
  <si>
    <t xml:space="preserve">令和７年度内の区分変更後に
算定した加算区分</t>
  </si>
  <si>
    <r>
      <rPr>
        <sz val="9"/>
        <color rgb="FF000000"/>
        <rFont val="DejaVu Sans"/>
        <family val="2"/>
      </rPr>
      <t xml:space="preserve">改善後の賃金要件</t>
    </r>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万円以上）</t>
    </r>
    <r>
      <rPr>
        <sz val="9"/>
        <color rgb="FF000000"/>
        <rFont val="DejaVu Sans"/>
        <family val="2"/>
      </rPr>
      <t xml:space="preserve">を満たす職員数</t>
    </r>
    <r>
      <rPr>
        <sz val="8"/>
        <color rgb="FF000000"/>
        <rFont val="DejaVu Sans"/>
        <family val="2"/>
      </rPr>
      <t xml:space="preserve">［人］</t>
    </r>
  </si>
  <si>
    <t xml:space="preserve">処遇改善加算（令和７年度の算定期間①）</t>
  </si>
  <si>
    <t xml:space="preserve">処遇改善加算（令和７年度の算定期間②（期中移行後））</t>
  </si>
  <si>
    <t xml:space="preserve">1 </t>
  </si>
  <si>
    <t xml:space="preserve">表１　加算率一覧</t>
  </si>
  <si>
    <t xml:space="preserve">表２　処遇改善加算Ⅰ～Ⅳと旧ベースアップ等加算の比率（月額賃金改善要件Ⅰ・Ⅱ）</t>
  </si>
  <si>
    <t xml:space="preserve">表３</t>
  </si>
  <si>
    <t xml:space="preserve">表５</t>
  </si>
  <si>
    <t xml:space="preserve">表６　処遇改善加算Ⅰ～Ⅳと旧ベースアップ等加算の比率（月額賃金改善要件Ⅰ・Ⅱ）</t>
  </si>
  <si>
    <t xml:space="preserve">表７　月額賃金改善要件Ⅱが適用される加算区分</t>
  </si>
  <si>
    <t xml:space="preserve">表８　キャリアパス要件Ⅳ　規定人数集計対象外リスト</t>
  </si>
  <si>
    <t xml:space="preserve">コード名</t>
  </si>
  <si>
    <t xml:space="preserve">コード値</t>
  </si>
  <si>
    <t xml:space="preserve">介護職員処遇改善加算</t>
  </si>
  <si>
    <t xml:space="preserve">介護職員等特定処遇改善加算</t>
  </si>
  <si>
    <t xml:space="preserve">介護職員等ベースアップ等支援加算</t>
  </si>
  <si>
    <t xml:space="preserve">（参考）令和６年度介護報酬改定による引上げ分</t>
  </si>
  <si>
    <t xml:space="preserve">旧ベースアップ等加算の加算率との比</t>
  </si>
  <si>
    <t xml:space="preserve">✓</t>
  </si>
  <si>
    <t xml:space="preserve">処遇改善加算Ⅳとの比</t>
  </si>
  <si>
    <t xml:space="preserve">令和７年３月時点の加算区分</t>
  </si>
  <si>
    <t xml:space="preserve">サービス区分</t>
  </si>
  <si>
    <t xml:space="preserve">対象</t>
  </si>
  <si>
    <t xml:space="preserve">キャリアパス要件等の適合状況に応じた加算率</t>
  </si>
  <si>
    <t xml:space="preserve">サービス提供体制強化加算等の算定状況に応じた加算率</t>
  </si>
  <si>
    <t xml:space="preserve">各要件の適合状況に応じた加算率（処遇改善加算（Ⅴ）は経過措置区分）</t>
  </si>
  <si>
    <t xml:space="preserve">処遇改善加算Ⅱ</t>
  </si>
  <si>
    <t xml:space="preserve">旧処遇改善加算Ⅰ</t>
  </si>
  <si>
    <t xml:space="preserve">旧処遇改善加算Ⅱ</t>
  </si>
  <si>
    <t xml:space="preserve">旧処遇改善加算Ⅲ</t>
  </si>
  <si>
    <t xml:space="preserve">旧処遇改善加算なし</t>
  </si>
  <si>
    <t xml:space="preserve">特定加算Ⅰ</t>
  </si>
  <si>
    <t xml:space="preserve">特定加算Ⅱ</t>
  </si>
  <si>
    <t xml:space="preserve">特定加算なし</t>
  </si>
  <si>
    <t xml:space="preserve">ベア加算あり</t>
  </si>
  <si>
    <t xml:space="preserve">ベア加算なし</t>
  </si>
  <si>
    <t xml:space="preserve">処遇改善加算Ⅲ</t>
  </si>
  <si>
    <t xml:space="preserve">処遇改善加算Ⅳ</t>
  </si>
  <si>
    <t xml:space="preserve">処遇改善加算Ⅴ（１）</t>
  </si>
  <si>
    <t xml:space="preserve">処遇改善加算Ⅴ（２）</t>
  </si>
  <si>
    <t xml:space="preserve">処遇改善加算Ⅴ（３）</t>
  </si>
  <si>
    <t xml:space="preserve">処遇改善加算Ⅴ（４）</t>
  </si>
  <si>
    <t xml:space="preserve">処遇改善加算Ⅴ（５）</t>
  </si>
  <si>
    <t xml:space="preserve">処遇改善加算Ⅴ（６）</t>
  </si>
  <si>
    <t xml:space="preserve">処遇改善加算Ⅴ（７）</t>
  </si>
  <si>
    <t xml:space="preserve">処遇改善加算Ⅴ（８）</t>
  </si>
  <si>
    <t xml:space="preserve">処遇改善加算Ⅴ（９）</t>
  </si>
  <si>
    <r>
      <rPr>
        <sz val="10"/>
        <rFont val="DejaVu Sans"/>
        <family val="2"/>
      </rPr>
      <t xml:space="preserve">処遇改善加算Ⅴ（</t>
    </r>
    <r>
      <rPr>
        <sz val="10"/>
        <rFont val="ＭＳ Ｐゴシック"/>
        <family val="3"/>
      </rPr>
      <t xml:space="preserve">10</t>
    </r>
    <r>
      <rPr>
        <sz val="10"/>
        <rFont val="DejaVu Sans"/>
        <family val="2"/>
      </rPr>
      <t xml:space="preserve">）</t>
    </r>
  </si>
  <si>
    <r>
      <rPr>
        <sz val="10"/>
        <rFont val="DejaVu Sans"/>
        <family val="2"/>
      </rPr>
      <t xml:space="preserve">処遇改善加算Ⅴ（</t>
    </r>
    <r>
      <rPr>
        <sz val="10"/>
        <rFont val="ＭＳ Ｐゴシック"/>
        <family val="3"/>
      </rPr>
      <t xml:space="preserve">11</t>
    </r>
    <r>
      <rPr>
        <sz val="10"/>
        <rFont val="DejaVu Sans"/>
        <family val="2"/>
      </rPr>
      <t xml:space="preserve">）</t>
    </r>
  </si>
  <si>
    <r>
      <rPr>
        <sz val="10"/>
        <rFont val="DejaVu Sans"/>
        <family val="2"/>
      </rPr>
      <t xml:space="preserve">処遇改善加算Ⅴ（</t>
    </r>
    <r>
      <rPr>
        <sz val="10"/>
        <rFont val="ＭＳ Ｐゴシック"/>
        <family val="3"/>
      </rPr>
      <t xml:space="preserve">12</t>
    </r>
    <r>
      <rPr>
        <sz val="10"/>
        <rFont val="DejaVu Sans"/>
        <family val="2"/>
      </rPr>
      <t xml:space="preserve">）</t>
    </r>
  </si>
  <si>
    <r>
      <rPr>
        <sz val="10"/>
        <rFont val="DejaVu Sans"/>
        <family val="2"/>
      </rPr>
      <t xml:space="preserve">処遇改善加算Ⅴ（</t>
    </r>
    <r>
      <rPr>
        <sz val="10"/>
        <rFont val="ＭＳ Ｐゴシック"/>
        <family val="3"/>
      </rPr>
      <t xml:space="preserve">13</t>
    </r>
    <r>
      <rPr>
        <sz val="10"/>
        <rFont val="DejaVu Sans"/>
        <family val="2"/>
      </rPr>
      <t xml:space="preserve">）</t>
    </r>
  </si>
  <si>
    <r>
      <rPr>
        <sz val="10"/>
        <rFont val="DejaVu Sans"/>
        <family val="2"/>
      </rPr>
      <t xml:space="preserve">処遇改善加算Ⅴ（</t>
    </r>
    <r>
      <rPr>
        <sz val="10"/>
        <rFont val="ＭＳ Ｐゴシック"/>
        <family val="3"/>
      </rPr>
      <t xml:space="preserve">14</t>
    </r>
    <r>
      <rPr>
        <sz val="10"/>
        <rFont val="DejaVu Sans"/>
        <family val="2"/>
      </rPr>
      <t xml:space="preserve">）</t>
    </r>
  </si>
  <si>
    <t xml:space="preserve">処遇改善加算なし</t>
  </si>
  <si>
    <t xml:space="preserve">訪問介護</t>
  </si>
  <si>
    <t xml:space="preserve">11</t>
  </si>
  <si>
    <t xml:space="preserve">表４</t>
  </si>
  <si>
    <t xml:space="preserve">夜間対応型訪問介護</t>
  </si>
  <si>
    <t xml:space="preserve">71</t>
  </si>
  <si>
    <t xml:space="preserve">○</t>
  </si>
  <si>
    <t xml:space="preserve">―</t>
  </si>
  <si>
    <t xml:space="preserve">定期巡回・随時対応型訪問介護看護</t>
  </si>
  <si>
    <t xml:space="preserve">76</t>
  </si>
  <si>
    <t xml:space="preserve">訪問入浴介護</t>
  </si>
  <si>
    <t xml:space="preserve">12</t>
  </si>
  <si>
    <t xml:space="preserve">介護予防訪問入浴介護</t>
  </si>
  <si>
    <t xml:space="preserve">62</t>
  </si>
  <si>
    <t xml:space="preserve">対象外</t>
  </si>
  <si>
    <t xml:space="preserve">通所介護</t>
  </si>
  <si>
    <t xml:space="preserve">15</t>
  </si>
  <si>
    <t xml:space="preserve">地域密着型通所介護</t>
  </si>
  <si>
    <t xml:space="preserve">78</t>
  </si>
  <si>
    <t xml:space="preserve">通所リハビリテーション</t>
  </si>
  <si>
    <t xml:space="preserve">16</t>
  </si>
  <si>
    <t xml:space="preserve">介護予防通所リハビリテーション</t>
  </si>
  <si>
    <t xml:space="preserve">66</t>
  </si>
  <si>
    <t xml:space="preserve">特定施設入居者生活介護</t>
  </si>
  <si>
    <t xml:space="preserve">33</t>
  </si>
  <si>
    <t xml:space="preserve">特定施設入居者生活介護（短期利用型）</t>
  </si>
  <si>
    <t xml:space="preserve">27</t>
  </si>
  <si>
    <t xml:space="preserve">介護予防特定施設入居者生活介護</t>
  </si>
  <si>
    <t xml:space="preserve">35</t>
  </si>
  <si>
    <t xml:space="preserve">地域密着型特定施設入居者生活介護</t>
  </si>
  <si>
    <t xml:space="preserve">36</t>
  </si>
  <si>
    <t xml:space="preserve">地域密着型特定施設入居者生活介護（短期利用型）</t>
  </si>
  <si>
    <t xml:space="preserve">28</t>
  </si>
  <si>
    <t xml:space="preserve">認知症対応型通所介護</t>
  </si>
  <si>
    <t xml:space="preserve">72</t>
  </si>
  <si>
    <t xml:space="preserve">介護予防認知症対応型通所介護</t>
  </si>
  <si>
    <t xml:space="preserve">74</t>
  </si>
  <si>
    <t xml:space="preserve">小規模多機能型居宅介護</t>
  </si>
  <si>
    <t xml:space="preserve">73</t>
  </si>
  <si>
    <t xml:space="preserve">小規模多機能型居宅介護（短期利用型）</t>
  </si>
  <si>
    <t xml:space="preserve">68</t>
  </si>
  <si>
    <t xml:space="preserve">介護予防小規模多機能型居宅介護</t>
  </si>
  <si>
    <t xml:space="preserve">75</t>
  </si>
  <si>
    <t xml:space="preserve">介護予防小規模多機能型居宅介護（短期利用型）</t>
  </si>
  <si>
    <t xml:space="preserve">69</t>
  </si>
  <si>
    <t xml:space="preserve">複合型サービス（看護小規模多機能型居宅介護）</t>
  </si>
  <si>
    <t xml:space="preserve">77</t>
  </si>
  <si>
    <t xml:space="preserve">複合型サービス（看護小規模多機能型居宅介護・短期利用型）</t>
  </si>
  <si>
    <t xml:space="preserve">79</t>
  </si>
  <si>
    <t xml:space="preserve">認知症対応型共同生活介護</t>
  </si>
  <si>
    <t xml:space="preserve">32</t>
  </si>
  <si>
    <t xml:space="preserve">認知症対応型共同生活介護（短期利用型）</t>
  </si>
  <si>
    <t xml:space="preserve">38</t>
  </si>
  <si>
    <t xml:space="preserve">介護予防認知症対応型共同生活介護</t>
  </si>
  <si>
    <t xml:space="preserve">37</t>
  </si>
  <si>
    <t xml:space="preserve">介護予防認知症対応型共同生活介護（短期利用型）</t>
  </si>
  <si>
    <t xml:space="preserve">39</t>
  </si>
  <si>
    <t xml:space="preserve">介護老人福祉施設サービス</t>
  </si>
  <si>
    <t xml:space="preserve">51</t>
  </si>
  <si>
    <t xml:space="preserve">地域密着型介護老人福祉施設</t>
  </si>
  <si>
    <t xml:space="preserve">54</t>
  </si>
  <si>
    <t xml:space="preserve">短期入所生活介護</t>
  </si>
  <si>
    <t xml:space="preserve">21</t>
  </si>
  <si>
    <t xml:space="preserve">介護予防短期入所生活介護</t>
  </si>
  <si>
    <t xml:space="preserve">24</t>
  </si>
  <si>
    <t xml:space="preserve">介護老人保健施設サービス</t>
  </si>
  <si>
    <t xml:space="preserve">52</t>
  </si>
  <si>
    <t xml:space="preserve">短期入所療養介護（介護老人保健施設）</t>
  </si>
  <si>
    <t xml:space="preserve">22</t>
  </si>
  <si>
    <t xml:space="preserve">介護予防短期入所療養介護（介護老人保健施設）</t>
  </si>
  <si>
    <t xml:space="preserve">25</t>
  </si>
  <si>
    <r>
      <rPr>
        <sz val="10"/>
        <rFont val="DejaVu Sans"/>
        <family val="2"/>
      </rPr>
      <t xml:space="preserve">短期入所療養介護 （病院等（老健以外）</t>
    </r>
    <r>
      <rPr>
        <sz val="10"/>
        <rFont val="ＭＳ Ｐゴシック"/>
        <family val="3"/>
      </rPr>
      <t xml:space="preserve">)</t>
    </r>
  </si>
  <si>
    <t xml:space="preserve">23</t>
  </si>
  <si>
    <r>
      <rPr>
        <sz val="10"/>
        <rFont val="DejaVu Sans"/>
        <family val="2"/>
      </rPr>
      <t xml:space="preserve">介護予防短期入所療養介護 （病院等（老健以外）</t>
    </r>
    <r>
      <rPr>
        <sz val="10"/>
        <rFont val="ＭＳ Ｐゴシック"/>
        <family val="3"/>
      </rPr>
      <t xml:space="preserve">)</t>
    </r>
  </si>
  <si>
    <t xml:space="preserve">26</t>
  </si>
  <si>
    <t xml:space="preserve">介護医療院サービス</t>
  </si>
  <si>
    <t xml:space="preserve">55</t>
  </si>
  <si>
    <t xml:space="preserve">短期入所療養介護（介護医療院）</t>
  </si>
  <si>
    <t xml:space="preserve">2A</t>
  </si>
  <si>
    <t xml:space="preserve">介護予防短期入所療養介護（介護医療院）</t>
  </si>
  <si>
    <t xml:space="preserve">2B</t>
  </si>
  <si>
    <t xml:space="preserve">訪問型サービス（独自）</t>
  </si>
  <si>
    <t xml:space="preserve">A2</t>
  </si>
  <si>
    <t xml:space="preserve">訪問型サービス（独自／定率）</t>
  </si>
  <si>
    <t xml:space="preserve">A3</t>
  </si>
  <si>
    <t xml:space="preserve">訪問型サービス（独自／定額）</t>
  </si>
  <si>
    <t xml:space="preserve">A4</t>
  </si>
  <si>
    <t xml:space="preserve">通所型サービス（独自）</t>
  </si>
  <si>
    <t xml:space="preserve">A6</t>
  </si>
  <si>
    <t xml:space="preserve">通所型サービス（独自／定率）</t>
  </si>
  <si>
    <t xml:space="preserve">A7</t>
  </si>
  <si>
    <t xml:space="preserve">通所型サービス（独自／定額）</t>
  </si>
  <si>
    <t xml:space="preserve">A8</t>
  </si>
  <si>
    <t xml:space="preserve">事業所の所在地（都道府県）</t>
  </si>
  <si>
    <t xml:space="preserve">事業所の所在地（市区町村）</t>
  </si>
  <si>
    <t xml:space="preserve">北海道</t>
  </si>
  <si>
    <t xml:space="preserve">札幌市</t>
  </si>
  <si>
    <t xml:space="preserve">青森県</t>
  </si>
  <si>
    <t xml:space="preserve">函館市</t>
  </si>
  <si>
    <t xml:space="preserve">岩手県</t>
  </si>
  <si>
    <t xml:space="preserve">小樽市</t>
  </si>
  <si>
    <t xml:space="preserve">宮城県</t>
  </si>
  <si>
    <t xml:space="preserve">旭川市</t>
  </si>
  <si>
    <t xml:space="preserve">秋田県</t>
  </si>
  <si>
    <t xml:space="preserve">室蘭市</t>
  </si>
  <si>
    <t xml:space="preserve">山形県</t>
  </si>
  <si>
    <t xml:space="preserve">釧路市</t>
  </si>
  <si>
    <t xml:space="preserve">福島県</t>
  </si>
  <si>
    <t xml:space="preserve">帯広市</t>
  </si>
  <si>
    <t xml:space="preserve">茨城県</t>
  </si>
  <si>
    <t xml:space="preserve">北見市</t>
  </si>
  <si>
    <t xml:space="preserve">栃木県</t>
  </si>
  <si>
    <t xml:space="preserve">夕張市</t>
  </si>
  <si>
    <t xml:space="preserve">群馬県</t>
  </si>
  <si>
    <t xml:space="preserve">岩見沢市</t>
  </si>
  <si>
    <t xml:space="preserve">埼玉県</t>
  </si>
  <si>
    <t xml:space="preserve">網走市</t>
  </si>
  <si>
    <t xml:space="preserve">千葉県</t>
  </si>
  <si>
    <t xml:space="preserve">留萌市</t>
  </si>
  <si>
    <t xml:space="preserve">東京都</t>
  </si>
  <si>
    <t xml:space="preserve">苫小牧市</t>
  </si>
  <si>
    <t xml:space="preserve">神奈川県</t>
  </si>
  <si>
    <t xml:space="preserve">稚内市</t>
  </si>
  <si>
    <t xml:space="preserve">新潟県</t>
  </si>
  <si>
    <t xml:space="preserve">美唄市</t>
  </si>
  <si>
    <t xml:space="preserve">富山県</t>
  </si>
  <si>
    <t xml:space="preserve">芦別市</t>
  </si>
  <si>
    <t xml:space="preserve">石川県</t>
  </si>
  <si>
    <t xml:space="preserve">江別市</t>
  </si>
  <si>
    <t xml:space="preserve">福井県</t>
  </si>
  <si>
    <t xml:space="preserve">赤平市</t>
  </si>
  <si>
    <t xml:space="preserve">山梨県</t>
  </si>
  <si>
    <t xml:space="preserve">紋別市</t>
  </si>
  <si>
    <t xml:space="preserve">長野県</t>
  </si>
  <si>
    <t xml:space="preserve">士別市</t>
  </si>
  <si>
    <t xml:space="preserve">岐阜県</t>
  </si>
  <si>
    <t xml:space="preserve">名寄市</t>
  </si>
  <si>
    <t xml:space="preserve">静岡県</t>
  </si>
  <si>
    <t xml:space="preserve">三笠市</t>
  </si>
  <si>
    <t xml:space="preserve">愛知県</t>
  </si>
  <si>
    <t xml:space="preserve">根室市</t>
  </si>
  <si>
    <t xml:space="preserve">三重県</t>
  </si>
  <si>
    <t xml:space="preserve">千歳市</t>
  </si>
  <si>
    <t xml:space="preserve">滋賀県</t>
  </si>
  <si>
    <t xml:space="preserve">滝川市</t>
  </si>
  <si>
    <t xml:space="preserve">京都府</t>
  </si>
  <si>
    <t xml:space="preserve">砂川市</t>
  </si>
  <si>
    <t xml:space="preserve">大阪府</t>
  </si>
  <si>
    <t xml:space="preserve">歌志内市</t>
  </si>
  <si>
    <t xml:space="preserve">兵庫県</t>
  </si>
  <si>
    <t xml:space="preserve">深川市</t>
  </si>
  <si>
    <t xml:space="preserve">奈良県</t>
  </si>
  <si>
    <t xml:space="preserve">富良野市</t>
  </si>
  <si>
    <t xml:space="preserve">和歌山県</t>
  </si>
  <si>
    <t xml:space="preserve">登別市</t>
  </si>
  <si>
    <t xml:space="preserve">鳥取県</t>
  </si>
  <si>
    <t xml:space="preserve">恵庭市</t>
  </si>
  <si>
    <t xml:space="preserve">島根県</t>
  </si>
  <si>
    <t xml:space="preserve">伊達市</t>
  </si>
  <si>
    <t xml:space="preserve">岡山県</t>
  </si>
  <si>
    <t xml:space="preserve">北広島市</t>
  </si>
  <si>
    <t xml:space="preserve">広島県</t>
  </si>
  <si>
    <t xml:space="preserve">石狩市</t>
  </si>
  <si>
    <t xml:space="preserve">山口県</t>
  </si>
  <si>
    <t xml:space="preserve">北斗市</t>
  </si>
  <si>
    <t xml:space="preserve">徳島県</t>
  </si>
  <si>
    <t xml:space="preserve">当別町</t>
  </si>
  <si>
    <t xml:space="preserve">香川県</t>
  </si>
  <si>
    <t xml:space="preserve">新篠津村</t>
  </si>
  <si>
    <t xml:space="preserve">愛媛県</t>
  </si>
  <si>
    <t xml:space="preserve">松前町</t>
  </si>
  <si>
    <t xml:space="preserve">高知県</t>
  </si>
  <si>
    <t xml:space="preserve">福島町</t>
  </si>
  <si>
    <t xml:space="preserve">福岡県</t>
  </si>
  <si>
    <t xml:space="preserve">知内町</t>
  </si>
  <si>
    <t xml:space="preserve">佐賀県</t>
  </si>
  <si>
    <t xml:space="preserve">木古内町</t>
  </si>
  <si>
    <t xml:space="preserve">長崎県</t>
  </si>
  <si>
    <t xml:space="preserve">七飯町</t>
  </si>
  <si>
    <t xml:space="preserve">熊本県</t>
  </si>
  <si>
    <t xml:space="preserve">鹿部町</t>
  </si>
  <si>
    <t xml:space="preserve">大分県</t>
  </si>
  <si>
    <t xml:space="preserve">森町</t>
  </si>
  <si>
    <t xml:space="preserve">宮崎県</t>
  </si>
  <si>
    <t xml:space="preserve">八雲町</t>
  </si>
  <si>
    <t xml:space="preserve">鹿児島県</t>
  </si>
  <si>
    <t xml:space="preserve">長万部町</t>
  </si>
  <si>
    <t xml:space="preserve">沖縄県</t>
  </si>
  <si>
    <t xml:space="preserve">江差町</t>
  </si>
  <si>
    <t xml:space="preserve">上ノ国町</t>
  </si>
  <si>
    <t xml:space="preserve">厚沢部町</t>
  </si>
  <si>
    <t xml:space="preserve">乙部町</t>
  </si>
  <si>
    <t xml:space="preserve">奥尻町</t>
  </si>
  <si>
    <t xml:space="preserve">今金町</t>
  </si>
  <si>
    <t xml:space="preserve">せたな町</t>
  </si>
  <si>
    <t xml:space="preserve">島牧村</t>
  </si>
  <si>
    <t xml:space="preserve">寿都町</t>
  </si>
  <si>
    <t xml:space="preserve">黒松内町</t>
  </si>
  <si>
    <t xml:space="preserve">蘭越町</t>
  </si>
  <si>
    <t xml:space="preserve">ニセコ町</t>
  </si>
  <si>
    <t xml:space="preserve">真狩村</t>
  </si>
  <si>
    <t xml:space="preserve">留寿都村</t>
  </si>
  <si>
    <t xml:space="preserve">喜茂別町</t>
  </si>
  <si>
    <t xml:space="preserve">京極町</t>
  </si>
  <si>
    <t xml:space="preserve">倶知安町</t>
  </si>
  <si>
    <t xml:space="preserve">共和町</t>
  </si>
  <si>
    <t xml:space="preserve">岩内町</t>
  </si>
  <si>
    <t xml:space="preserve">泊村</t>
  </si>
  <si>
    <t xml:space="preserve">神恵内村</t>
  </si>
  <si>
    <t xml:space="preserve">積丹町</t>
  </si>
  <si>
    <t xml:space="preserve">古平町</t>
  </si>
  <si>
    <t xml:space="preserve">仁木町</t>
  </si>
  <si>
    <t xml:space="preserve">余市町</t>
  </si>
  <si>
    <t xml:space="preserve">赤井川村</t>
  </si>
  <si>
    <t xml:space="preserve">南幌町</t>
  </si>
  <si>
    <t xml:space="preserve">奈井江町</t>
  </si>
  <si>
    <t xml:space="preserve">上砂川町</t>
  </si>
  <si>
    <t xml:space="preserve">由仁町</t>
  </si>
  <si>
    <t xml:space="preserve">長沼町</t>
  </si>
  <si>
    <t xml:space="preserve">栗山町</t>
  </si>
  <si>
    <t xml:space="preserve">月形町</t>
  </si>
  <si>
    <t xml:space="preserve">浦臼町</t>
  </si>
  <si>
    <t xml:space="preserve">新十津川町</t>
  </si>
  <si>
    <t xml:space="preserve">妹背牛町</t>
  </si>
  <si>
    <t xml:space="preserve">秩父別町</t>
  </si>
  <si>
    <t xml:space="preserve">雨竜町</t>
  </si>
  <si>
    <t xml:space="preserve">北竜町</t>
  </si>
  <si>
    <t xml:space="preserve">沼田町</t>
  </si>
  <si>
    <t xml:space="preserve">鷹栖町</t>
  </si>
  <si>
    <t xml:space="preserve">東神楽町</t>
  </si>
  <si>
    <t xml:space="preserve">当麻町</t>
  </si>
  <si>
    <t xml:space="preserve">比布町</t>
  </si>
  <si>
    <t xml:space="preserve">愛別町</t>
  </si>
  <si>
    <t xml:space="preserve">上川町</t>
  </si>
  <si>
    <t xml:space="preserve">東川町</t>
  </si>
  <si>
    <t xml:space="preserve">美瑛町</t>
  </si>
  <si>
    <t xml:space="preserve">上富良野町</t>
  </si>
  <si>
    <t xml:space="preserve">中富良野町</t>
  </si>
  <si>
    <t xml:space="preserve">南富良野町</t>
  </si>
  <si>
    <t xml:space="preserve">占冠村</t>
  </si>
  <si>
    <t xml:space="preserve">和寒町</t>
  </si>
  <si>
    <t xml:space="preserve">剣淵町</t>
  </si>
  <si>
    <t xml:space="preserve">下川町</t>
  </si>
  <si>
    <t xml:space="preserve">美深町</t>
  </si>
  <si>
    <t xml:space="preserve">音威子府村</t>
  </si>
  <si>
    <t xml:space="preserve">中川町</t>
  </si>
  <si>
    <t xml:space="preserve">幌加内町</t>
  </si>
  <si>
    <t xml:space="preserve">増毛町</t>
  </si>
  <si>
    <t xml:space="preserve">小平町</t>
  </si>
  <si>
    <t xml:space="preserve">苫前町</t>
  </si>
  <si>
    <t xml:space="preserve">羽幌町</t>
  </si>
  <si>
    <t xml:space="preserve">初山別村</t>
  </si>
  <si>
    <t xml:space="preserve">遠別町</t>
  </si>
  <si>
    <t xml:space="preserve">天塩町</t>
  </si>
  <si>
    <t xml:space="preserve">猿払村</t>
  </si>
  <si>
    <t xml:space="preserve">浜頓別町</t>
  </si>
  <si>
    <t xml:space="preserve">中頓別町</t>
  </si>
  <si>
    <t xml:space="preserve">枝幸町</t>
  </si>
  <si>
    <t xml:space="preserve">豊富町</t>
  </si>
  <si>
    <t xml:space="preserve">礼文町</t>
  </si>
  <si>
    <t xml:space="preserve">利尻町</t>
  </si>
  <si>
    <t xml:space="preserve">利尻富士町</t>
  </si>
  <si>
    <t xml:space="preserve">幌延町</t>
  </si>
  <si>
    <t xml:space="preserve">美幌町</t>
  </si>
  <si>
    <t xml:space="preserve">津別町</t>
  </si>
  <si>
    <t xml:space="preserve">斜里町</t>
  </si>
  <si>
    <t xml:space="preserve">清里町</t>
  </si>
  <si>
    <t xml:space="preserve">小清水町</t>
  </si>
  <si>
    <t xml:space="preserve">訓子府町</t>
  </si>
  <si>
    <t xml:space="preserve">置戸町</t>
  </si>
  <si>
    <t xml:space="preserve">佐呂間町</t>
  </si>
  <si>
    <t xml:space="preserve">遠軽町</t>
  </si>
  <si>
    <t xml:space="preserve">湧別町</t>
  </si>
  <si>
    <t xml:space="preserve">滝上町</t>
  </si>
  <si>
    <t xml:space="preserve">興部町</t>
  </si>
  <si>
    <t xml:space="preserve">西興部村</t>
  </si>
  <si>
    <t xml:space="preserve">雄武町</t>
  </si>
  <si>
    <t xml:space="preserve">大空町</t>
  </si>
  <si>
    <t xml:space="preserve">豊浦町</t>
  </si>
  <si>
    <t xml:space="preserve">壮瞥町</t>
  </si>
  <si>
    <t xml:space="preserve">白老町</t>
  </si>
  <si>
    <t xml:space="preserve">厚真町</t>
  </si>
  <si>
    <t xml:space="preserve">洞爺湖町</t>
  </si>
  <si>
    <t xml:space="preserve">安平町</t>
  </si>
  <si>
    <t xml:space="preserve">むかわ町</t>
  </si>
  <si>
    <t xml:space="preserve">日高町</t>
  </si>
  <si>
    <t xml:space="preserve">平取町</t>
  </si>
  <si>
    <t xml:space="preserve">新冠町</t>
  </si>
  <si>
    <t xml:space="preserve">浦河町</t>
  </si>
  <si>
    <t xml:space="preserve">様似町</t>
  </si>
  <si>
    <t xml:space="preserve">えりも町</t>
  </si>
  <si>
    <t xml:space="preserve">新ひだか町</t>
  </si>
  <si>
    <t xml:space="preserve">音更町</t>
  </si>
  <si>
    <t xml:space="preserve">士幌町</t>
  </si>
  <si>
    <t xml:space="preserve">上士幌町</t>
  </si>
  <si>
    <t xml:space="preserve">鹿追町</t>
  </si>
  <si>
    <t xml:space="preserve">新得町</t>
  </si>
  <si>
    <t xml:space="preserve">清水町</t>
  </si>
  <si>
    <t xml:space="preserve">芽室町</t>
  </si>
  <si>
    <t xml:space="preserve">中札内村</t>
  </si>
  <si>
    <t xml:space="preserve">更別村</t>
  </si>
  <si>
    <t xml:space="preserve">大樹町</t>
  </si>
  <si>
    <t xml:space="preserve">広尾町</t>
  </si>
  <si>
    <t xml:space="preserve">幕別町</t>
  </si>
  <si>
    <t xml:space="preserve">池田町</t>
  </si>
  <si>
    <t xml:space="preserve">豊頃町</t>
  </si>
  <si>
    <t xml:space="preserve">本別町</t>
  </si>
  <si>
    <t xml:space="preserve">足寄町</t>
  </si>
  <si>
    <t xml:space="preserve">陸別町</t>
  </si>
  <si>
    <t xml:space="preserve">浦幌町</t>
  </si>
  <si>
    <t xml:space="preserve">釧路町</t>
  </si>
  <si>
    <t xml:space="preserve">厚岸町</t>
  </si>
  <si>
    <t xml:space="preserve">浜中町</t>
  </si>
  <si>
    <t xml:space="preserve">標茶町</t>
  </si>
  <si>
    <t xml:space="preserve">弟子屈町</t>
  </si>
  <si>
    <t xml:space="preserve">鶴居村</t>
  </si>
  <si>
    <t xml:space="preserve">白糠町</t>
  </si>
  <si>
    <t xml:space="preserve">別海町</t>
  </si>
  <si>
    <t xml:space="preserve">中標津町</t>
  </si>
  <si>
    <t xml:space="preserve">標津町</t>
  </si>
  <si>
    <t xml:space="preserve">羅臼町</t>
  </si>
  <si>
    <t xml:space="preserve">色丹村</t>
  </si>
  <si>
    <t xml:space="preserve">留夜別村</t>
  </si>
  <si>
    <t xml:space="preserve">留別村</t>
  </si>
  <si>
    <t xml:space="preserve">紗那村</t>
  </si>
  <si>
    <t xml:space="preserve">蘂取村</t>
  </si>
  <si>
    <t xml:space="preserve">青森市</t>
  </si>
  <si>
    <t xml:space="preserve">弘前市</t>
  </si>
  <si>
    <t xml:space="preserve">八戸市</t>
  </si>
  <si>
    <t xml:space="preserve">黒石市</t>
  </si>
  <si>
    <t xml:space="preserve">五所川原市</t>
  </si>
  <si>
    <t xml:space="preserve">十和田市</t>
  </si>
  <si>
    <t xml:space="preserve">三沢市</t>
  </si>
  <si>
    <t xml:space="preserve">むつ市</t>
  </si>
  <si>
    <t xml:space="preserve">つがる市</t>
  </si>
  <si>
    <t xml:space="preserve">平川市</t>
  </si>
  <si>
    <t xml:space="preserve">平内町</t>
  </si>
  <si>
    <t xml:space="preserve">今別町</t>
  </si>
  <si>
    <t xml:space="preserve">蓬田村</t>
  </si>
  <si>
    <t xml:space="preserve">外ヶ浜町</t>
  </si>
  <si>
    <t xml:space="preserve">鰺ヶ沢町</t>
  </si>
  <si>
    <t xml:space="preserve">深浦町</t>
  </si>
  <si>
    <t xml:space="preserve">西目屋村</t>
  </si>
  <si>
    <t xml:space="preserve">藤崎町</t>
  </si>
  <si>
    <t xml:space="preserve">大鰐町</t>
  </si>
  <si>
    <t xml:space="preserve">田舎館村</t>
  </si>
  <si>
    <t xml:space="preserve">板柳町</t>
  </si>
  <si>
    <t xml:space="preserve">鶴田町</t>
  </si>
  <si>
    <t xml:space="preserve">中泊町</t>
  </si>
  <si>
    <t xml:space="preserve">野辺地町</t>
  </si>
  <si>
    <t xml:space="preserve">七戸町</t>
  </si>
  <si>
    <t xml:space="preserve">六戸町</t>
  </si>
  <si>
    <t xml:space="preserve">横浜町</t>
  </si>
  <si>
    <t xml:space="preserve">東北町</t>
  </si>
  <si>
    <t xml:space="preserve">六ヶ所村</t>
  </si>
  <si>
    <t xml:space="preserve">おいらせ町</t>
  </si>
  <si>
    <t xml:space="preserve">大間町</t>
  </si>
  <si>
    <t xml:space="preserve">東通村</t>
  </si>
  <si>
    <t xml:space="preserve">風間浦村</t>
  </si>
  <si>
    <t xml:space="preserve">佐井村</t>
  </si>
  <si>
    <t xml:space="preserve">三戸町</t>
  </si>
  <si>
    <t xml:space="preserve">五戸町</t>
  </si>
  <si>
    <t xml:space="preserve">田子町</t>
  </si>
  <si>
    <t xml:space="preserve">南部町</t>
  </si>
  <si>
    <t xml:space="preserve">階上町</t>
  </si>
  <si>
    <t xml:space="preserve">新郷村</t>
  </si>
  <si>
    <t xml:space="preserve">盛岡市</t>
  </si>
  <si>
    <t xml:space="preserve">宮古市</t>
  </si>
  <si>
    <t xml:space="preserve">大船渡市</t>
  </si>
  <si>
    <t xml:space="preserve">花巻市</t>
  </si>
  <si>
    <t xml:space="preserve">北上市</t>
  </si>
  <si>
    <t xml:space="preserve">久慈市</t>
  </si>
  <si>
    <t xml:space="preserve">遠野市</t>
  </si>
  <si>
    <t xml:space="preserve">一関市</t>
  </si>
  <si>
    <t xml:space="preserve">陸前高田市</t>
  </si>
  <si>
    <t xml:space="preserve">釜石市</t>
  </si>
  <si>
    <t xml:space="preserve">二戸市</t>
  </si>
  <si>
    <t xml:space="preserve">八幡平市</t>
  </si>
  <si>
    <t xml:space="preserve">奥州市</t>
  </si>
  <si>
    <t xml:space="preserve">滝沢市</t>
  </si>
  <si>
    <t xml:space="preserve">雫石町</t>
  </si>
  <si>
    <t xml:space="preserve">葛巻町</t>
  </si>
  <si>
    <t xml:space="preserve">岩手町</t>
  </si>
  <si>
    <t xml:space="preserve">紫波町</t>
  </si>
  <si>
    <t xml:space="preserve">矢巾町</t>
  </si>
  <si>
    <t xml:space="preserve">西和賀町</t>
  </si>
  <si>
    <t xml:space="preserve">金ケ崎町</t>
  </si>
  <si>
    <t xml:space="preserve">平泉町</t>
  </si>
  <si>
    <t xml:space="preserve">住田町</t>
  </si>
  <si>
    <t xml:space="preserve">大槌町</t>
  </si>
  <si>
    <t xml:space="preserve">山田町</t>
  </si>
  <si>
    <t xml:space="preserve">岩泉町</t>
  </si>
  <si>
    <t xml:space="preserve">田野畑村</t>
  </si>
  <si>
    <t xml:space="preserve">普代村</t>
  </si>
  <si>
    <t xml:space="preserve">軽米町</t>
  </si>
  <si>
    <t xml:space="preserve">野田村</t>
  </si>
  <si>
    <t xml:space="preserve">九戸村</t>
  </si>
  <si>
    <t xml:space="preserve">洋野町</t>
  </si>
  <si>
    <t xml:space="preserve">一戸町</t>
  </si>
  <si>
    <t xml:space="preserve">仙台市</t>
  </si>
  <si>
    <t xml:space="preserve">石巻市</t>
  </si>
  <si>
    <t xml:space="preserve">塩竈市</t>
  </si>
  <si>
    <t xml:space="preserve">気仙沼市</t>
  </si>
  <si>
    <t xml:space="preserve">白石市</t>
  </si>
  <si>
    <t xml:space="preserve">名取市</t>
  </si>
  <si>
    <t xml:space="preserve">角田市</t>
  </si>
  <si>
    <t xml:space="preserve">多賀城市</t>
  </si>
  <si>
    <t xml:space="preserve">岩沼市</t>
  </si>
  <si>
    <t xml:space="preserve">登米市</t>
  </si>
  <si>
    <t xml:space="preserve">栗原市</t>
  </si>
  <si>
    <t xml:space="preserve">東松島市</t>
  </si>
  <si>
    <t xml:space="preserve">大崎市</t>
  </si>
  <si>
    <t xml:space="preserve">富谷市</t>
  </si>
  <si>
    <t xml:space="preserve">蔵王町</t>
  </si>
  <si>
    <t xml:space="preserve">七ヶ宿町</t>
  </si>
  <si>
    <t xml:space="preserve">大河原町</t>
  </si>
  <si>
    <t xml:space="preserve">村田町</t>
  </si>
  <si>
    <t xml:space="preserve">柴田町</t>
  </si>
  <si>
    <t xml:space="preserve">川崎町</t>
  </si>
  <si>
    <t xml:space="preserve">丸森町</t>
  </si>
  <si>
    <t xml:space="preserve">亘理町</t>
  </si>
  <si>
    <t xml:space="preserve">山元町</t>
  </si>
  <si>
    <t xml:space="preserve">松島町</t>
  </si>
  <si>
    <t xml:space="preserve">七ヶ浜町</t>
  </si>
  <si>
    <t xml:space="preserve">利府町</t>
  </si>
  <si>
    <t xml:space="preserve">大和町</t>
  </si>
  <si>
    <t xml:space="preserve">大郷町</t>
  </si>
  <si>
    <t xml:space="preserve">大衡村</t>
  </si>
  <si>
    <t xml:space="preserve">色麻町</t>
  </si>
  <si>
    <t xml:space="preserve">加美町</t>
  </si>
  <si>
    <t xml:space="preserve">涌谷町</t>
  </si>
  <si>
    <t xml:space="preserve">美里町</t>
  </si>
  <si>
    <t xml:space="preserve">女川町</t>
  </si>
  <si>
    <t xml:space="preserve">南三陸町</t>
  </si>
  <si>
    <t xml:space="preserve">秋田市</t>
  </si>
  <si>
    <t xml:space="preserve">能代市</t>
  </si>
  <si>
    <t xml:space="preserve">横手市</t>
  </si>
  <si>
    <t xml:space="preserve">大館市</t>
  </si>
  <si>
    <t xml:space="preserve">男鹿市</t>
  </si>
  <si>
    <t xml:space="preserve">湯沢市</t>
  </si>
  <si>
    <t xml:space="preserve">鹿角市</t>
  </si>
  <si>
    <t xml:space="preserve">由利本荘市</t>
  </si>
  <si>
    <t xml:space="preserve">潟上市</t>
  </si>
  <si>
    <t xml:space="preserve">大仙市</t>
  </si>
  <si>
    <t xml:space="preserve">北秋田市</t>
  </si>
  <si>
    <t xml:space="preserve">にかほ市</t>
  </si>
  <si>
    <t xml:space="preserve">仙北市</t>
  </si>
  <si>
    <t xml:space="preserve">小坂町</t>
  </si>
  <si>
    <t xml:space="preserve">上小阿仁村</t>
  </si>
  <si>
    <t xml:space="preserve">藤里町</t>
  </si>
  <si>
    <t xml:space="preserve">三種町</t>
  </si>
  <si>
    <t xml:space="preserve">八峰町</t>
  </si>
  <si>
    <t xml:space="preserve">五城目町</t>
  </si>
  <si>
    <t xml:space="preserve">八郎潟町</t>
  </si>
  <si>
    <t xml:space="preserve">井川町</t>
  </si>
  <si>
    <t xml:space="preserve">大潟村</t>
  </si>
  <si>
    <t xml:space="preserve">美郷町</t>
  </si>
  <si>
    <t xml:space="preserve">羽後町</t>
  </si>
  <si>
    <t xml:space="preserve">東成瀬村</t>
  </si>
  <si>
    <t xml:space="preserve">山形市</t>
  </si>
  <si>
    <t xml:space="preserve">米沢市</t>
  </si>
  <si>
    <t xml:space="preserve">鶴岡市</t>
  </si>
  <si>
    <t xml:space="preserve">酒田市</t>
  </si>
  <si>
    <t xml:space="preserve">新庄市</t>
  </si>
  <si>
    <t xml:space="preserve">寒河江市</t>
  </si>
  <si>
    <t xml:space="preserve">上山市</t>
  </si>
  <si>
    <t xml:space="preserve">村山市</t>
  </si>
  <si>
    <t xml:space="preserve">長井市</t>
  </si>
  <si>
    <t xml:space="preserve">天童市</t>
  </si>
  <si>
    <t xml:space="preserve">東根市</t>
  </si>
  <si>
    <t xml:space="preserve">尾花沢市</t>
  </si>
  <si>
    <t xml:space="preserve">南陽市</t>
  </si>
  <si>
    <t xml:space="preserve">山辺町</t>
  </si>
  <si>
    <t xml:space="preserve">中山町</t>
  </si>
  <si>
    <t xml:space="preserve">河北町</t>
  </si>
  <si>
    <t xml:space="preserve">西川町</t>
  </si>
  <si>
    <t xml:space="preserve">朝日町</t>
  </si>
  <si>
    <t xml:space="preserve">大江町</t>
  </si>
  <si>
    <t xml:space="preserve">大石田町</t>
  </si>
  <si>
    <t xml:space="preserve">金山町</t>
  </si>
  <si>
    <t xml:space="preserve">最上町</t>
  </si>
  <si>
    <t xml:space="preserve">舟形町</t>
  </si>
  <si>
    <t xml:space="preserve">真室川町</t>
  </si>
  <si>
    <t xml:space="preserve">大蔵村</t>
  </si>
  <si>
    <t xml:space="preserve">鮭川村</t>
  </si>
  <si>
    <t xml:space="preserve">戸沢村</t>
  </si>
  <si>
    <t xml:space="preserve">高畠町</t>
  </si>
  <si>
    <t xml:space="preserve">川西町</t>
  </si>
  <si>
    <t xml:space="preserve">小国町</t>
  </si>
  <si>
    <t xml:space="preserve">白鷹町</t>
  </si>
  <si>
    <t xml:space="preserve">飯豊町</t>
  </si>
  <si>
    <t xml:space="preserve">三川町</t>
  </si>
  <si>
    <t xml:space="preserve">庄内町</t>
  </si>
  <si>
    <t xml:space="preserve">遊佐町</t>
  </si>
  <si>
    <t xml:space="preserve">福島市</t>
  </si>
  <si>
    <t xml:space="preserve">会津若松市</t>
  </si>
  <si>
    <t xml:space="preserve">郡山市</t>
  </si>
  <si>
    <t xml:space="preserve">いわき市</t>
  </si>
  <si>
    <t xml:space="preserve">白河市</t>
  </si>
  <si>
    <t xml:space="preserve">須賀川市</t>
  </si>
  <si>
    <t xml:space="preserve">喜多方市</t>
  </si>
  <si>
    <t xml:space="preserve">相馬市</t>
  </si>
  <si>
    <t xml:space="preserve">二本松市</t>
  </si>
  <si>
    <t xml:space="preserve">田村市</t>
  </si>
  <si>
    <t xml:space="preserve">南相馬市</t>
  </si>
  <si>
    <t xml:space="preserve">本宮市</t>
  </si>
  <si>
    <t xml:space="preserve">桑折町</t>
  </si>
  <si>
    <t xml:space="preserve">国見町</t>
  </si>
  <si>
    <t xml:space="preserve">川俣町</t>
  </si>
  <si>
    <t xml:space="preserve">大玉村</t>
  </si>
  <si>
    <t xml:space="preserve">鏡石町</t>
  </si>
  <si>
    <t xml:space="preserve">天栄村</t>
  </si>
  <si>
    <t xml:space="preserve">下郷町</t>
  </si>
  <si>
    <t xml:space="preserve">檜枝岐村</t>
  </si>
  <si>
    <t xml:space="preserve">只見町</t>
  </si>
  <si>
    <t xml:space="preserve">南会津町</t>
  </si>
  <si>
    <t xml:space="preserve">北塩原村</t>
  </si>
  <si>
    <t xml:space="preserve">西会津町</t>
  </si>
  <si>
    <t xml:space="preserve">磐梯町</t>
  </si>
  <si>
    <t xml:space="preserve">猪苗代町</t>
  </si>
  <si>
    <t xml:space="preserve">会津坂下町</t>
  </si>
  <si>
    <t xml:space="preserve">湯川村</t>
  </si>
  <si>
    <t xml:space="preserve">柳津町</t>
  </si>
  <si>
    <t xml:space="preserve">三島町</t>
  </si>
  <si>
    <t xml:space="preserve">昭和村</t>
  </si>
  <si>
    <t xml:space="preserve">会津美里町</t>
  </si>
  <si>
    <t xml:space="preserve">西郷村</t>
  </si>
  <si>
    <t xml:space="preserve">泉崎村</t>
  </si>
  <si>
    <t xml:space="preserve">中島村</t>
  </si>
  <si>
    <t xml:space="preserve">矢吹町</t>
  </si>
  <si>
    <t xml:space="preserve">棚倉町</t>
  </si>
  <si>
    <t xml:space="preserve">矢祭町</t>
  </si>
  <si>
    <t xml:space="preserve">塙町</t>
  </si>
  <si>
    <t xml:space="preserve">鮫川村</t>
  </si>
  <si>
    <t xml:space="preserve">石川町</t>
  </si>
  <si>
    <t xml:space="preserve">玉川村</t>
  </si>
  <si>
    <t xml:space="preserve">平田村</t>
  </si>
  <si>
    <t xml:space="preserve">浅川町</t>
  </si>
  <si>
    <t xml:space="preserve">古殿町</t>
  </si>
  <si>
    <t xml:space="preserve">三春町</t>
  </si>
  <si>
    <t xml:space="preserve">小野町</t>
  </si>
  <si>
    <t xml:space="preserve">広野町</t>
  </si>
  <si>
    <t xml:space="preserve">楢葉町</t>
  </si>
  <si>
    <t xml:space="preserve">富岡町</t>
  </si>
  <si>
    <t xml:space="preserve">川内村</t>
  </si>
  <si>
    <t xml:space="preserve">大熊町</t>
  </si>
  <si>
    <t xml:space="preserve">双葉町</t>
  </si>
  <si>
    <t xml:space="preserve">浪江町</t>
  </si>
  <si>
    <t xml:space="preserve">葛尾村</t>
  </si>
  <si>
    <t xml:space="preserve">新地町</t>
  </si>
  <si>
    <t xml:space="preserve">飯舘村</t>
  </si>
  <si>
    <t xml:space="preserve">水戸市</t>
  </si>
  <si>
    <t xml:space="preserve">日立市</t>
  </si>
  <si>
    <t xml:space="preserve">土浦市</t>
  </si>
  <si>
    <t xml:space="preserve">古河市</t>
  </si>
  <si>
    <t xml:space="preserve">石岡市</t>
  </si>
  <si>
    <t xml:space="preserve">結城市</t>
  </si>
  <si>
    <t xml:space="preserve">龍ケ崎市</t>
  </si>
  <si>
    <t xml:space="preserve">下妻市</t>
  </si>
  <si>
    <t xml:space="preserve">常総市</t>
  </si>
  <si>
    <t xml:space="preserve">常陸太田市</t>
  </si>
  <si>
    <t xml:space="preserve">高萩市</t>
  </si>
  <si>
    <t xml:space="preserve">北茨城市</t>
  </si>
  <si>
    <t xml:space="preserve">笠間市</t>
  </si>
  <si>
    <t xml:space="preserve">取手市</t>
  </si>
  <si>
    <t xml:space="preserve">牛久市</t>
  </si>
  <si>
    <t xml:space="preserve">つくば市</t>
  </si>
  <si>
    <t xml:space="preserve">ひたちなか市</t>
  </si>
  <si>
    <t xml:space="preserve">鹿嶋市</t>
  </si>
  <si>
    <t xml:space="preserve">潮来市</t>
  </si>
  <si>
    <t xml:space="preserve">守谷市</t>
  </si>
  <si>
    <t xml:space="preserve">常陸大宮市</t>
  </si>
  <si>
    <t xml:space="preserve">那珂市</t>
  </si>
  <si>
    <t xml:space="preserve">筑西市</t>
  </si>
  <si>
    <t xml:space="preserve">坂東市</t>
  </si>
  <si>
    <t xml:space="preserve">稲敷市</t>
  </si>
  <si>
    <t xml:space="preserve">かすみがうら市</t>
  </si>
  <si>
    <t xml:space="preserve">桜川市</t>
  </si>
  <si>
    <t xml:space="preserve">神栖市</t>
  </si>
  <si>
    <t xml:space="preserve">行方市</t>
  </si>
  <si>
    <t xml:space="preserve">鉾田市</t>
  </si>
  <si>
    <t xml:space="preserve">つくばみらい市</t>
  </si>
  <si>
    <t xml:space="preserve">小美玉市</t>
  </si>
  <si>
    <t xml:space="preserve">茨城町</t>
  </si>
  <si>
    <t xml:space="preserve">大洗町</t>
  </si>
  <si>
    <t xml:space="preserve">城里町</t>
  </si>
  <si>
    <t xml:space="preserve">東海村</t>
  </si>
  <si>
    <t xml:space="preserve">大子町</t>
  </si>
  <si>
    <t xml:space="preserve">美浦村</t>
  </si>
  <si>
    <t xml:space="preserve">阿見町</t>
  </si>
  <si>
    <t xml:space="preserve">河内町</t>
  </si>
  <si>
    <t xml:space="preserve">八千代町</t>
  </si>
  <si>
    <t xml:space="preserve">五霞町</t>
  </si>
  <si>
    <t xml:space="preserve">境町</t>
  </si>
  <si>
    <t xml:space="preserve">利根町</t>
  </si>
  <si>
    <t xml:space="preserve">宇都宮市</t>
  </si>
  <si>
    <t xml:space="preserve">足利市</t>
  </si>
  <si>
    <t xml:space="preserve">栃木市</t>
  </si>
  <si>
    <t xml:space="preserve">佐野市</t>
  </si>
  <si>
    <t xml:space="preserve">鹿沼市</t>
  </si>
  <si>
    <t xml:space="preserve">日光市</t>
  </si>
  <si>
    <t xml:space="preserve">小山市</t>
  </si>
  <si>
    <t xml:space="preserve">真岡市</t>
  </si>
  <si>
    <t xml:space="preserve">大田原市</t>
  </si>
  <si>
    <t xml:space="preserve">矢板市</t>
  </si>
  <si>
    <t xml:space="preserve">那須塩原市</t>
  </si>
  <si>
    <t xml:space="preserve">さくら市</t>
  </si>
  <si>
    <t xml:space="preserve">那須烏山市</t>
  </si>
  <si>
    <t xml:space="preserve">下野市</t>
  </si>
  <si>
    <t xml:space="preserve">上三川町</t>
  </si>
  <si>
    <t xml:space="preserve">益子町</t>
  </si>
  <si>
    <t xml:space="preserve">茂木町</t>
  </si>
  <si>
    <t xml:space="preserve">市貝町</t>
  </si>
  <si>
    <t xml:space="preserve">芳賀町</t>
  </si>
  <si>
    <t xml:space="preserve">壬生町</t>
  </si>
  <si>
    <t xml:space="preserve">野木町</t>
  </si>
  <si>
    <t xml:space="preserve">塩谷町</t>
  </si>
  <si>
    <t xml:space="preserve">高根沢町</t>
  </si>
  <si>
    <t xml:space="preserve">那須町</t>
  </si>
  <si>
    <t xml:space="preserve">那珂川町</t>
  </si>
  <si>
    <t xml:space="preserve">前橋市</t>
  </si>
  <si>
    <t xml:space="preserve">高崎市</t>
  </si>
  <si>
    <t xml:space="preserve">桐生市</t>
  </si>
  <si>
    <t xml:space="preserve">伊勢崎市</t>
  </si>
  <si>
    <t xml:space="preserve">太田市</t>
  </si>
  <si>
    <t xml:space="preserve">沼田市</t>
  </si>
  <si>
    <t xml:space="preserve">館林市</t>
  </si>
  <si>
    <t xml:space="preserve">渋川市</t>
  </si>
  <si>
    <t xml:space="preserve">藤岡市</t>
  </si>
  <si>
    <t xml:space="preserve">富岡市</t>
  </si>
  <si>
    <t xml:space="preserve">安中市</t>
  </si>
  <si>
    <t xml:space="preserve">みどり市</t>
  </si>
  <si>
    <t xml:space="preserve">榛東村</t>
  </si>
  <si>
    <t xml:space="preserve">吉岡町</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</si>
  <si>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</si>
  <si>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</si>
  <si>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</si>
  <si>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</si>
  <si>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</si>
  <si>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</si>
  <si>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</si>
  <si>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</si>
  <si>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</si>
  <si>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</si>
  <si>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</si>
  <si>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</si>
  <si>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</si>
  <si>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</si>
  <si>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玉村町</t>
  </si>
  <si>
    <t xml:space="preserve">板倉町</t>
  </si>
  <si>
    <t xml:space="preserve">明和町</t>
  </si>
  <si>
    <t xml:space="preserve">千代田町</t>
  </si>
  <si>
    <t xml:space="preserve">大泉町</t>
  </si>
  <si>
    <t xml:space="preserve">邑楽町</t>
  </si>
  <si>
    <t xml:space="preserve">さいたま市</t>
  </si>
  <si>
    <t xml:space="preserve">川越市</t>
  </si>
  <si>
    <t xml:space="preserve">熊谷市</t>
  </si>
  <si>
    <t xml:space="preserve">川口市</t>
  </si>
  <si>
    <t xml:space="preserve">行田市</t>
  </si>
  <si>
    <t xml:space="preserve">秩父市</t>
  </si>
  <si>
    <t xml:space="preserve">所沢市</t>
  </si>
  <si>
    <t xml:space="preserve">飯能市</t>
  </si>
  <si>
    <t xml:space="preserve">加須市</t>
  </si>
  <si>
    <t xml:space="preserve">本庄市</t>
  </si>
  <si>
    <t xml:space="preserve">東松山市</t>
  </si>
  <si>
    <t xml:space="preserve">春日部市</t>
  </si>
  <si>
    <t xml:space="preserve">狭山市</t>
  </si>
  <si>
    <t xml:space="preserve">羽生市</t>
  </si>
  <si>
    <t xml:space="preserve">鴻巣市</t>
  </si>
  <si>
    <t xml:space="preserve">深谷市</t>
  </si>
  <si>
    <t xml:space="preserve">上尾市</t>
  </si>
  <si>
    <t xml:space="preserve">草加市</t>
  </si>
  <si>
    <t xml:space="preserve">越谷市</t>
  </si>
  <si>
    <t xml:space="preserve">蕨市</t>
  </si>
  <si>
    <t xml:space="preserve">戸田市</t>
  </si>
  <si>
    <t xml:space="preserve">入間市</t>
  </si>
  <si>
    <t xml:space="preserve">朝霞市</t>
  </si>
  <si>
    <t xml:space="preserve">志木市</t>
  </si>
  <si>
    <t xml:space="preserve">和光市</t>
  </si>
  <si>
    <t xml:space="preserve">新座市</t>
  </si>
  <si>
    <t xml:space="preserve">桶川市</t>
  </si>
  <si>
    <t xml:space="preserve">久喜市</t>
  </si>
  <si>
    <t xml:space="preserve">北本市</t>
  </si>
  <si>
    <t xml:space="preserve">八潮市</t>
  </si>
  <si>
    <t xml:space="preserve">富士見市</t>
  </si>
  <si>
    <t xml:space="preserve">三郷市</t>
  </si>
  <si>
    <t xml:space="preserve">蓮田市</t>
  </si>
  <si>
    <t xml:space="preserve">坂戸市</t>
  </si>
  <si>
    <t xml:space="preserve">幸手市</t>
  </si>
  <si>
    <t xml:space="preserve">鶴ヶ島市</t>
  </si>
  <si>
    <t xml:space="preserve">日高市</t>
  </si>
  <si>
    <t xml:space="preserve">吉川市</t>
  </si>
  <si>
    <t xml:space="preserve">ふじみ野市</t>
  </si>
  <si>
    <t xml:space="preserve">白岡市</t>
  </si>
  <si>
    <t xml:space="preserve">伊奈町</t>
  </si>
  <si>
    <t xml:space="preserve">三芳町</t>
  </si>
  <si>
    <t xml:space="preserve">毛呂山町</t>
  </si>
  <si>
    <t xml:space="preserve">越生町</t>
  </si>
  <si>
    <t xml:space="preserve">滑川町</t>
  </si>
  <si>
    <t xml:space="preserve">嵐山町</t>
  </si>
  <si>
    <t xml:space="preserve">小川町</t>
  </si>
  <si>
    <t xml:space="preserve">川島町</t>
  </si>
  <si>
    <t xml:space="preserve">吉見町</t>
  </si>
  <si>
    <t xml:space="preserve">鳩山町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</si>
  <si>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</si>
  <si>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</si>
  <si>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</si>
  <si>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</si>
  <si>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</si>
  <si>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</si>
  <si>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</si>
  <si>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</si>
  <si>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寄居町</t>
  </si>
  <si>
    <t xml:space="preserve">宮代町</t>
  </si>
  <si>
    <t xml:space="preserve">杉戸町</t>
  </si>
  <si>
    <t xml:space="preserve">松伏町</t>
  </si>
  <si>
    <t xml:space="preserve">千葉市</t>
  </si>
  <si>
    <t xml:space="preserve">銚子市</t>
  </si>
  <si>
    <t xml:space="preserve">市川市</t>
  </si>
  <si>
    <t xml:space="preserve">船橋市</t>
  </si>
  <si>
    <t xml:space="preserve">館山市</t>
  </si>
  <si>
    <t xml:space="preserve">木更津市</t>
  </si>
  <si>
    <t xml:space="preserve">松戸市</t>
  </si>
  <si>
    <t xml:space="preserve">野田市</t>
  </si>
  <si>
    <t xml:space="preserve">茂原市</t>
  </si>
  <si>
    <t xml:space="preserve">成田市</t>
  </si>
  <si>
    <t xml:space="preserve">佐倉市</t>
  </si>
  <si>
    <t xml:space="preserve">東金市</t>
  </si>
  <si>
    <t xml:space="preserve">旭市</t>
  </si>
  <si>
    <t xml:space="preserve">習志野市</t>
  </si>
  <si>
    <t xml:space="preserve">柏市</t>
  </si>
  <si>
    <t xml:space="preserve">勝浦市</t>
  </si>
  <si>
    <t xml:space="preserve">市原市</t>
  </si>
  <si>
    <t xml:space="preserve">流山市</t>
  </si>
  <si>
    <t xml:space="preserve">八千代市</t>
  </si>
  <si>
    <t xml:space="preserve">我孫子市</t>
  </si>
  <si>
    <t xml:space="preserve">鴨川市</t>
  </si>
  <si>
    <t xml:space="preserve">鎌ケ谷市</t>
  </si>
  <si>
    <t xml:space="preserve">君津市</t>
  </si>
  <si>
    <t xml:space="preserve">富津市</t>
  </si>
  <si>
    <t xml:space="preserve">浦安市</t>
  </si>
  <si>
    <t xml:space="preserve">四街道市</t>
  </si>
  <si>
    <t xml:space="preserve">袖ケ浦市</t>
  </si>
  <si>
    <t xml:space="preserve">八街市</t>
  </si>
  <si>
    <t xml:space="preserve">印西市</t>
  </si>
  <si>
    <t xml:space="preserve">白井市</t>
  </si>
  <si>
    <t xml:space="preserve">富里市</t>
  </si>
  <si>
    <t xml:space="preserve">南房総市</t>
  </si>
  <si>
    <t xml:space="preserve">匝瑳市</t>
  </si>
  <si>
    <t xml:space="preserve">香取市</t>
  </si>
  <si>
    <t xml:space="preserve">山武市</t>
  </si>
  <si>
    <t xml:space="preserve">いすみ市</t>
  </si>
  <si>
    <t xml:space="preserve">大網白里市</t>
  </si>
  <si>
    <t xml:space="preserve">酒々井町</t>
  </si>
  <si>
    <t xml:space="preserve">栄町</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</si>
  <si>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</si>
  <si>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</si>
  <si>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</si>
  <si>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</si>
  <si>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</si>
  <si>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</si>
  <si>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</si>
  <si>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</si>
  <si>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</si>
  <si>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</si>
  <si>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長柄町</t>
  </si>
  <si>
    <t xml:space="preserve">長南町</t>
  </si>
  <si>
    <t xml:space="preserve">大多喜町</t>
  </si>
  <si>
    <t xml:space="preserve">御宿町</t>
  </si>
  <si>
    <t xml:space="preserve">鋸南町</t>
  </si>
  <si>
    <t xml:space="preserve">千代田区</t>
  </si>
  <si>
    <t xml:space="preserve">中央区</t>
  </si>
  <si>
    <t xml:space="preserve">港区</t>
  </si>
  <si>
    <t xml:space="preserve">新宿区</t>
  </si>
  <si>
    <t xml:space="preserve">文京区</t>
  </si>
  <si>
    <t xml:space="preserve">台東区</t>
  </si>
  <si>
    <t xml:space="preserve">墨田区</t>
  </si>
  <si>
    <t xml:space="preserve">江東区</t>
  </si>
  <si>
    <t xml:space="preserve">品川区</t>
  </si>
  <si>
    <t xml:space="preserve">目黒区</t>
  </si>
  <si>
    <t xml:space="preserve">大田区</t>
  </si>
  <si>
    <t xml:space="preserve">世田谷区</t>
  </si>
  <si>
    <t xml:space="preserve">渋谷区</t>
  </si>
  <si>
    <t xml:space="preserve">中野区</t>
  </si>
  <si>
    <t xml:space="preserve">杉並区</t>
  </si>
  <si>
    <t xml:space="preserve">豊島区</t>
  </si>
  <si>
    <t xml:space="preserve">北区</t>
  </si>
  <si>
    <t xml:space="preserve">荒川区</t>
  </si>
  <si>
    <t xml:space="preserve">板橋区</t>
  </si>
  <si>
    <t xml:space="preserve">練馬区</t>
  </si>
  <si>
    <t xml:space="preserve">足立区</t>
  </si>
  <si>
    <t xml:space="preserve">葛飾区</t>
  </si>
  <si>
    <t xml:space="preserve">江戸川区</t>
  </si>
  <si>
    <t xml:space="preserve">八王子市</t>
  </si>
  <si>
    <t xml:space="preserve">立川市</t>
  </si>
  <si>
    <t xml:space="preserve">武蔵野市</t>
  </si>
  <si>
    <t xml:space="preserve">三鷹市</t>
  </si>
  <si>
    <t xml:space="preserve">青梅市</t>
  </si>
  <si>
    <t xml:space="preserve">府中市</t>
  </si>
  <si>
    <t xml:space="preserve">昭島市</t>
  </si>
  <si>
    <t xml:space="preserve">調布市</t>
  </si>
  <si>
    <t xml:space="preserve">町田市</t>
  </si>
  <si>
    <t xml:space="preserve">小金井市</t>
  </si>
  <si>
    <t xml:space="preserve">小平市</t>
  </si>
  <si>
    <t xml:space="preserve">日野市</t>
  </si>
  <si>
    <t xml:space="preserve">東村山市</t>
  </si>
  <si>
    <t xml:space="preserve">国分寺市</t>
  </si>
  <si>
    <t xml:space="preserve">国立市</t>
  </si>
  <si>
    <t xml:space="preserve">福生市</t>
  </si>
  <si>
    <t xml:space="preserve">狛江市</t>
  </si>
  <si>
    <t xml:space="preserve">東大和市</t>
  </si>
  <si>
    <t xml:space="preserve">清瀬市</t>
  </si>
  <si>
    <t xml:space="preserve">東久留米市</t>
  </si>
  <si>
    <t xml:space="preserve">武蔵村山市</t>
  </si>
  <si>
    <t xml:space="preserve">多摩市</t>
  </si>
  <si>
    <t xml:space="preserve">稲城市</t>
  </si>
  <si>
    <t xml:space="preserve">羽村市</t>
  </si>
  <si>
    <t xml:space="preserve">あきる野市</t>
  </si>
  <si>
    <t xml:space="preserve">西東京市</t>
  </si>
  <si>
    <t xml:space="preserve">瑞穂町</t>
  </si>
  <si>
    <t xml:space="preserve">日の出町</t>
  </si>
  <si>
    <t xml:space="preserve">檜原村</t>
  </si>
  <si>
    <t xml:space="preserve">奥多摩町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</si>
  <si>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</si>
  <si>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</si>
  <si>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</si>
  <si>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</si>
  <si>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</si>
  <si>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</si>
  <si>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</si>
  <si>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</si>
  <si>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</si>
  <si>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横浜市</t>
  </si>
  <si>
    <t xml:space="preserve">川崎市</t>
  </si>
  <si>
    <t xml:space="preserve">相模原市</t>
  </si>
  <si>
    <t xml:space="preserve">横須賀市</t>
  </si>
  <si>
    <t xml:space="preserve">平塚市</t>
  </si>
  <si>
    <t xml:space="preserve">鎌倉市</t>
  </si>
  <si>
    <t xml:space="preserve">藤沢市</t>
  </si>
  <si>
    <t xml:space="preserve">小田原市</t>
  </si>
  <si>
    <t xml:space="preserve">茅ヶ崎市</t>
  </si>
  <si>
    <t xml:space="preserve">逗子市</t>
  </si>
  <si>
    <t xml:space="preserve">三浦市</t>
  </si>
  <si>
    <t xml:space="preserve">秦野市</t>
  </si>
  <si>
    <t xml:space="preserve">厚木市</t>
  </si>
  <si>
    <t xml:space="preserve">大和市</t>
  </si>
  <si>
    <t xml:space="preserve">伊勢原市</t>
  </si>
  <si>
    <t xml:space="preserve">海老名市</t>
  </si>
  <si>
    <t xml:space="preserve">座間市</t>
  </si>
  <si>
    <t xml:space="preserve">南足柄市</t>
  </si>
  <si>
    <t xml:space="preserve">綾瀬市</t>
  </si>
  <si>
    <t xml:space="preserve">葉山町</t>
  </si>
  <si>
    <t xml:space="preserve">寒川町</t>
  </si>
  <si>
    <t xml:space="preserve">大磯町</t>
  </si>
  <si>
    <t xml:space="preserve">二宮町</t>
  </si>
  <si>
    <t xml:space="preserve">中井町</t>
  </si>
  <si>
    <t xml:space="preserve">大井町</t>
  </si>
  <si>
    <t xml:space="preserve">松田町</t>
  </si>
  <si>
    <t xml:space="preserve">山北町</t>
  </si>
  <si>
    <t xml:space="preserve">開成町</t>
  </si>
  <si>
    <t xml:space="preserve">箱根町</t>
  </si>
  <si>
    <t xml:space="preserve">真鶴町</t>
  </si>
  <si>
    <t xml:space="preserve">湯河原町</t>
  </si>
  <si>
    <t xml:space="preserve">愛川町</t>
  </si>
  <si>
    <t xml:space="preserve">清川村</t>
  </si>
  <si>
    <t xml:space="preserve">新潟市</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</si>
  <si>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</si>
  <si>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</si>
  <si>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</si>
  <si>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</si>
  <si>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</si>
  <si>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</si>
  <si>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</si>
  <si>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</si>
  <si>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</si>
  <si>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</si>
  <si>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</si>
  <si>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</si>
  <si>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</si>
  <si>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</si>
  <si>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</si>
  <si>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</si>
  <si>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</si>
  <si>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</si>
  <si>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</si>
  <si>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</si>
  <si>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</si>
  <si>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</si>
  <si>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</si>
  <si>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</si>
  <si>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</si>
  <si>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</si>
  <si>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</si>
  <si>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</si>
  <si>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</si>
  <si>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富山市</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</si>
  <si>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</si>
  <si>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</si>
  <si>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</si>
  <si>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</si>
  <si>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</si>
  <si>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</si>
  <si>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</si>
  <si>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</si>
  <si>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</si>
  <si>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</si>
  <si>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</si>
  <si>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</si>
  <si>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</si>
  <si>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金沢市</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</si>
  <si>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</si>
  <si>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</si>
  <si>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</si>
  <si>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</si>
  <si>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</si>
  <si>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</si>
  <si>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</si>
  <si>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</si>
  <si>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</si>
  <si>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</si>
  <si>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</si>
  <si>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</si>
  <si>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内灘町</t>
  </si>
  <si>
    <t xml:space="preserve">志賀町</t>
  </si>
  <si>
    <t xml:space="preserve">宝達志水町</t>
  </si>
  <si>
    <t xml:space="preserve">中能登町</t>
  </si>
  <si>
    <t xml:space="preserve">穴水町</t>
  </si>
  <si>
    <t xml:space="preserve">能登町</t>
  </si>
  <si>
    <t xml:space="preserve">福井市</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</si>
  <si>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</si>
  <si>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</si>
  <si>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</si>
  <si>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</si>
  <si>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</si>
  <si>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</si>
  <si>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</si>
  <si>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</si>
  <si>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</si>
  <si>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</si>
  <si>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</si>
  <si>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</si>
  <si>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</si>
  <si>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</si>
  <si>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</si>
  <si>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甲府市</t>
  </si>
  <si>
    <t xml:space="preserve">富士吉田市</t>
  </si>
  <si>
    <t xml:space="preserve">都留市</t>
  </si>
  <si>
    <t xml:space="preserve">山梨市</t>
  </si>
  <si>
    <t xml:space="preserve">大月市</t>
  </si>
  <si>
    <t xml:space="preserve">韮崎市</t>
  </si>
  <si>
    <t xml:space="preserve">南アルプス市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</si>
  <si>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</si>
  <si>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</si>
  <si>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</si>
  <si>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</si>
  <si>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</si>
  <si>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</si>
  <si>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</si>
  <si>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</si>
  <si>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</si>
  <si>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</si>
  <si>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</si>
  <si>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</si>
  <si>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</si>
  <si>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</si>
  <si>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</si>
  <si>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</si>
  <si>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</si>
  <si>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</si>
  <si>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</si>
  <si>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長野市</t>
  </si>
  <si>
    <t xml:space="preserve">松本市</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</si>
  <si>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</si>
  <si>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</si>
  <si>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</si>
  <si>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</si>
  <si>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</si>
  <si>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</si>
  <si>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</si>
  <si>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</si>
  <si>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</si>
  <si>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</si>
  <si>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</si>
  <si>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</si>
  <si>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塩尻市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</si>
  <si>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</si>
  <si>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</si>
  <si>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</si>
  <si>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</si>
  <si>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</si>
  <si>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</si>
  <si>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</si>
  <si>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</si>
  <si>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</si>
  <si>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</si>
  <si>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</si>
  <si>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</si>
  <si>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</si>
  <si>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</si>
  <si>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</si>
  <si>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</si>
  <si>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</si>
  <si>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</si>
  <si>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</si>
  <si>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</si>
  <si>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</si>
  <si>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</si>
  <si>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</si>
  <si>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</si>
  <si>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</si>
  <si>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</si>
  <si>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</si>
  <si>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</si>
  <si>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</si>
  <si>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</si>
  <si>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</si>
  <si>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</si>
  <si>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</si>
  <si>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</si>
  <si>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</si>
  <si>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</si>
  <si>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</si>
  <si>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</si>
  <si>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</si>
  <si>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</si>
  <si>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</si>
  <si>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</si>
  <si>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</si>
  <si>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</si>
  <si>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</si>
  <si>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</si>
  <si>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</si>
  <si>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</si>
  <si>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</si>
  <si>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</si>
  <si>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</si>
  <si>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</si>
  <si>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</si>
  <si>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</si>
  <si>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</si>
  <si>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</si>
  <si>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</si>
  <si>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</si>
  <si>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</si>
  <si>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岐阜市</t>
  </si>
  <si>
    <t xml:space="preserve">大垣市</t>
  </si>
  <si>
    <t xml:space="preserve">高山市</t>
  </si>
  <si>
    <t xml:space="preserve">多治見市</t>
  </si>
  <si>
    <t xml:space="preserve">関市</t>
  </si>
  <si>
    <t xml:space="preserve">中津川市</t>
  </si>
  <si>
    <t xml:space="preserve">美濃市</t>
  </si>
  <si>
    <t xml:space="preserve">瑞浪市</t>
  </si>
  <si>
    <t xml:space="preserve">羽島市</t>
  </si>
  <si>
    <t xml:space="preserve">恵那市</t>
  </si>
  <si>
    <t xml:space="preserve">美濃加茂市</t>
  </si>
  <si>
    <t xml:space="preserve">土岐市</t>
  </si>
  <si>
    <t xml:space="preserve">各務原市</t>
  </si>
  <si>
    <t xml:space="preserve">可児市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</si>
  <si>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</si>
  <si>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</si>
  <si>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</si>
  <si>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</si>
  <si>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</si>
  <si>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</si>
  <si>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</si>
  <si>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</si>
  <si>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</si>
  <si>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</si>
  <si>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</si>
  <si>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</si>
  <si>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</si>
  <si>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</si>
  <si>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</si>
  <si>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</si>
  <si>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</si>
  <si>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</si>
  <si>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</si>
  <si>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</si>
  <si>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</si>
  <si>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</si>
  <si>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</si>
  <si>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</si>
  <si>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</si>
  <si>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</si>
  <si>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</si>
  <si>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静岡市</t>
  </si>
  <si>
    <t xml:space="preserve">浜松市</t>
  </si>
  <si>
    <t xml:space="preserve">沼津市</t>
  </si>
  <si>
    <t xml:space="preserve">熱海市</t>
  </si>
  <si>
    <t xml:space="preserve">三島市</t>
  </si>
  <si>
    <t xml:space="preserve">富士宮市</t>
  </si>
  <si>
    <t xml:space="preserve">伊東市</t>
  </si>
  <si>
    <t xml:space="preserve">島田市</t>
  </si>
  <si>
    <t xml:space="preserve">富士市</t>
  </si>
  <si>
    <t xml:space="preserve">磐田市</t>
  </si>
  <si>
    <t xml:space="preserve">焼津市</t>
  </si>
  <si>
    <t xml:space="preserve">掛川市</t>
  </si>
  <si>
    <t xml:space="preserve">藤枝市</t>
  </si>
  <si>
    <t xml:space="preserve">御殿場市</t>
  </si>
  <si>
    <t xml:space="preserve">袋井市</t>
  </si>
  <si>
    <t xml:space="preserve">下田市</t>
  </si>
  <si>
    <t xml:space="preserve">裾野市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</si>
  <si>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</si>
  <si>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</si>
  <si>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</si>
  <si>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</si>
  <si>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</si>
  <si>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</si>
  <si>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</si>
  <si>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</si>
  <si>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</si>
  <si>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</si>
  <si>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</si>
  <si>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函南町</t>
  </si>
  <si>
    <t xml:space="preserve">長泉町</t>
  </si>
  <si>
    <t xml:space="preserve">小山町</t>
  </si>
  <si>
    <t xml:space="preserve">吉田町</t>
  </si>
  <si>
    <t xml:space="preserve">川根本町</t>
  </si>
  <si>
    <t xml:space="preserve">名古屋市</t>
  </si>
  <si>
    <t xml:space="preserve">豊橋市</t>
  </si>
  <si>
    <t xml:space="preserve">岡崎市</t>
  </si>
  <si>
    <t xml:space="preserve">一宮市</t>
  </si>
  <si>
    <t xml:space="preserve">瀬戸市</t>
  </si>
  <si>
    <t xml:space="preserve">半田市</t>
  </si>
  <si>
    <t xml:space="preserve">春日井市</t>
  </si>
  <si>
    <t xml:space="preserve">豊川市</t>
  </si>
  <si>
    <t xml:space="preserve">津島市</t>
  </si>
  <si>
    <t xml:space="preserve">碧南市</t>
  </si>
  <si>
    <t xml:space="preserve">刈谷市</t>
  </si>
  <si>
    <t xml:space="preserve">豊田市</t>
  </si>
  <si>
    <t xml:space="preserve">安城市</t>
  </si>
  <si>
    <t xml:space="preserve">西尾市</t>
  </si>
  <si>
    <t xml:space="preserve">蒲郡市</t>
  </si>
  <si>
    <t xml:space="preserve">犬山市</t>
  </si>
  <si>
    <t xml:space="preserve">常滑市</t>
  </si>
  <si>
    <t xml:space="preserve">江南市</t>
  </si>
  <si>
    <t xml:space="preserve">小牧市</t>
  </si>
  <si>
    <t xml:space="preserve">稲沢市</t>
  </si>
  <si>
    <t xml:space="preserve">新城市</t>
  </si>
  <si>
    <t xml:space="preserve">東海市</t>
  </si>
  <si>
    <t xml:space="preserve">大府市</t>
  </si>
  <si>
    <t xml:space="preserve">知多市</t>
  </si>
  <si>
    <t xml:space="preserve">知立市</t>
  </si>
  <si>
    <t xml:space="preserve">尾張旭市</t>
  </si>
  <si>
    <t xml:space="preserve">高浜市</t>
  </si>
  <si>
    <t xml:space="preserve">岩倉市</t>
  </si>
  <si>
    <t xml:space="preserve">豊明市</t>
  </si>
  <si>
    <t xml:space="preserve">日進市</t>
  </si>
  <si>
    <t xml:space="preserve">田原市</t>
  </si>
  <si>
    <t xml:space="preserve">愛西市</t>
  </si>
  <si>
    <t xml:space="preserve">清須市</t>
  </si>
  <si>
    <t xml:space="preserve">北名古屋市</t>
  </si>
  <si>
    <t xml:space="preserve">弥富市</t>
  </si>
  <si>
    <t xml:space="preserve">みよし市</t>
  </si>
  <si>
    <t xml:space="preserve">あま市</t>
  </si>
  <si>
    <t xml:space="preserve">長久手市</t>
  </si>
  <si>
    <t xml:space="preserve">東郷町</t>
  </si>
  <si>
    <t xml:space="preserve">豊山町</t>
  </si>
  <si>
    <t xml:space="preserve">大口町</t>
  </si>
  <si>
    <t xml:space="preserve">扶桑町</t>
  </si>
  <si>
    <t xml:space="preserve">大治町</t>
  </si>
  <si>
    <t xml:space="preserve">蟹江町</t>
  </si>
  <si>
    <t xml:space="preserve">飛島村</t>
  </si>
  <si>
    <t xml:space="preserve">阿久比町</t>
  </si>
  <si>
    <t xml:space="preserve">東浦町</t>
  </si>
  <si>
    <t xml:space="preserve">南知多町</t>
  </si>
  <si>
    <t xml:space="preserve">武豊町</t>
  </si>
  <si>
    <t xml:space="preserve">幸田町</t>
  </si>
  <si>
    <t xml:space="preserve">設楽町</t>
  </si>
  <si>
    <t xml:space="preserve">東栄町</t>
  </si>
  <si>
    <t xml:space="preserve">豊根村</t>
  </si>
  <si>
    <t xml:space="preserve">津市</t>
  </si>
  <si>
    <t xml:space="preserve">四日市市</t>
  </si>
  <si>
    <t xml:space="preserve">伊勢市</t>
  </si>
  <si>
    <t xml:space="preserve">松阪市</t>
  </si>
  <si>
    <t xml:space="preserve">桑名市</t>
  </si>
  <si>
    <t xml:space="preserve">鈴鹿市</t>
  </si>
  <si>
    <t xml:space="preserve">名張市</t>
  </si>
  <si>
    <t xml:space="preserve">尾鷲市</t>
  </si>
  <si>
    <t xml:space="preserve">亀山市</t>
  </si>
  <si>
    <t xml:space="preserve">鳥羽市</t>
  </si>
  <si>
    <t xml:space="preserve">熊野市</t>
  </si>
  <si>
    <t xml:space="preserve">いなべ市</t>
  </si>
  <si>
    <t xml:space="preserve">志摩市</t>
  </si>
  <si>
    <t xml:space="preserve">伊賀市</t>
  </si>
  <si>
    <t xml:space="preserve">木曽岬町</t>
  </si>
  <si>
    <t xml:space="preserve">東員町</t>
  </si>
  <si>
    <t xml:space="preserve">菰野町</t>
  </si>
  <si>
    <t xml:space="preserve">川越町</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</si>
  <si>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</si>
  <si>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</si>
  <si>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</si>
  <si>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</si>
  <si>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</si>
  <si>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</si>
  <si>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</si>
  <si>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</si>
  <si>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</si>
  <si>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大津市</t>
  </si>
  <si>
    <t xml:space="preserve">彦根市</t>
  </si>
  <si>
    <t xml:space="preserve">長浜市</t>
  </si>
  <si>
    <t xml:space="preserve">近江八幡市</t>
  </si>
  <si>
    <t xml:space="preserve">草津市</t>
  </si>
  <si>
    <t xml:space="preserve">守山市</t>
  </si>
  <si>
    <t xml:space="preserve">栗東市</t>
  </si>
  <si>
    <t xml:space="preserve">甲賀市</t>
  </si>
  <si>
    <t xml:space="preserve">野洲市</t>
  </si>
  <si>
    <t xml:space="preserve">湖南市</t>
  </si>
  <si>
    <t xml:space="preserve">高島市</t>
  </si>
  <si>
    <t xml:space="preserve">東近江市</t>
  </si>
  <si>
    <t xml:space="preserve">米原市</t>
  </si>
  <si>
    <t xml:space="preserve">日野町</t>
  </si>
  <si>
    <t xml:space="preserve">竜王町</t>
  </si>
  <si>
    <t xml:space="preserve">愛荘町</t>
  </si>
  <si>
    <t xml:space="preserve">豊郷町</t>
  </si>
  <si>
    <t xml:space="preserve">甲良町</t>
  </si>
  <si>
    <t xml:space="preserve">多賀町</t>
  </si>
  <si>
    <t xml:space="preserve">京都市</t>
  </si>
  <si>
    <t xml:space="preserve">福知山市</t>
  </si>
  <si>
    <t xml:space="preserve">舞鶴市</t>
  </si>
  <si>
    <t xml:space="preserve">綾部市</t>
  </si>
  <si>
    <t xml:space="preserve">宇治市</t>
  </si>
  <si>
    <t xml:space="preserve">宮津市</t>
  </si>
  <si>
    <t xml:space="preserve">亀岡市</t>
  </si>
  <si>
    <t xml:space="preserve">城陽市</t>
  </si>
  <si>
    <t xml:space="preserve">向日市</t>
  </si>
  <si>
    <t xml:space="preserve">長岡京市</t>
  </si>
  <si>
    <t xml:space="preserve">八幡市</t>
  </si>
  <si>
    <t xml:space="preserve">京田辺市</t>
  </si>
  <si>
    <t xml:space="preserve">京丹後市</t>
  </si>
  <si>
    <t xml:space="preserve">南丹市</t>
  </si>
  <si>
    <t xml:space="preserve">木津川市</t>
  </si>
  <si>
    <t xml:space="preserve">大山崎町</t>
  </si>
  <si>
    <t xml:space="preserve">久御山町</t>
  </si>
  <si>
    <t xml:space="preserve">井手町</t>
  </si>
  <si>
    <t xml:space="preserve">宇治田原町</t>
  </si>
  <si>
    <t xml:space="preserve">笠置町</t>
  </si>
  <si>
    <t xml:space="preserve">和束町</t>
  </si>
  <si>
    <t xml:space="preserve">精華町</t>
  </si>
  <si>
    <t xml:space="preserve">南山城村</t>
  </si>
  <si>
    <t xml:space="preserve">京丹波町</t>
  </si>
  <si>
    <t xml:space="preserve">伊根町</t>
  </si>
  <si>
    <t xml:space="preserve">与謝野町</t>
  </si>
  <si>
    <t xml:space="preserve">大阪市</t>
  </si>
  <si>
    <t xml:space="preserve">堺市</t>
  </si>
  <si>
    <t xml:space="preserve">岸和田市</t>
  </si>
  <si>
    <t xml:space="preserve">豊中市</t>
  </si>
  <si>
    <t xml:space="preserve">池田市</t>
  </si>
  <si>
    <t xml:space="preserve">吹田市</t>
  </si>
  <si>
    <t xml:space="preserve">泉大津市</t>
  </si>
  <si>
    <t xml:space="preserve">高槻市</t>
  </si>
  <si>
    <t xml:space="preserve">貝塚市</t>
  </si>
  <si>
    <t xml:space="preserve">守口市</t>
  </si>
  <si>
    <t xml:space="preserve">枚方市</t>
  </si>
  <si>
    <t xml:space="preserve">茨木市</t>
  </si>
  <si>
    <t xml:space="preserve">八尾市</t>
  </si>
  <si>
    <t xml:space="preserve">泉佐野市</t>
  </si>
  <si>
    <t xml:space="preserve">富田林市</t>
  </si>
  <si>
    <t xml:space="preserve">寝屋川市</t>
  </si>
  <si>
    <t xml:space="preserve">河内長野市</t>
  </si>
  <si>
    <t xml:space="preserve">松原市</t>
  </si>
  <si>
    <t xml:space="preserve">大東市</t>
  </si>
  <si>
    <t xml:space="preserve">和泉市</t>
  </si>
  <si>
    <t xml:space="preserve">箕面市</t>
  </si>
  <si>
    <t xml:space="preserve">柏原市</t>
  </si>
  <si>
    <t xml:space="preserve">羽曳野市</t>
  </si>
  <si>
    <t xml:space="preserve">門真市</t>
  </si>
  <si>
    <t xml:space="preserve">摂津市</t>
  </si>
  <si>
    <t xml:space="preserve">高石市</t>
  </si>
  <si>
    <t xml:space="preserve">藤井寺市</t>
  </si>
  <si>
    <t xml:space="preserve">東大阪市</t>
  </si>
  <si>
    <t xml:space="preserve">泉南市</t>
  </si>
  <si>
    <t xml:space="preserve">四條畷市</t>
  </si>
  <si>
    <t xml:space="preserve">交野市</t>
  </si>
  <si>
    <t xml:space="preserve">大阪狭山市</t>
  </si>
  <si>
    <t xml:space="preserve">阪南市</t>
  </si>
  <si>
    <t xml:space="preserve">島本町</t>
  </si>
  <si>
    <t xml:space="preserve">豊能町</t>
  </si>
  <si>
    <t xml:space="preserve">能勢町</t>
  </si>
  <si>
    <t xml:space="preserve">忠岡町</t>
  </si>
  <si>
    <t xml:space="preserve">熊取町</t>
  </si>
  <si>
    <t xml:space="preserve">田尻町</t>
  </si>
  <si>
    <t xml:space="preserve">岬町</t>
  </si>
  <si>
    <t xml:space="preserve">太子町</t>
  </si>
  <si>
    <t xml:space="preserve">河南町</t>
  </si>
  <si>
    <t xml:space="preserve">千早赤阪村</t>
  </si>
  <si>
    <t xml:space="preserve">神戸市</t>
  </si>
  <si>
    <t xml:space="preserve">姫路市</t>
  </si>
  <si>
    <t xml:space="preserve">尼崎市</t>
  </si>
  <si>
    <t xml:space="preserve">明石市</t>
  </si>
  <si>
    <t xml:space="preserve">西宮市</t>
  </si>
  <si>
    <t xml:space="preserve">洲本市</t>
  </si>
  <si>
    <t xml:space="preserve">芦屋市</t>
  </si>
  <si>
    <t xml:space="preserve">伊丹市</t>
  </si>
  <si>
    <t xml:space="preserve">相生市</t>
  </si>
  <si>
    <t xml:space="preserve">豊岡市</t>
  </si>
  <si>
    <t xml:space="preserve">加古川市</t>
  </si>
  <si>
    <t xml:space="preserve">赤穂市</t>
  </si>
  <si>
    <t xml:space="preserve">西脇市</t>
  </si>
  <si>
    <t xml:space="preserve">宝塚市</t>
  </si>
  <si>
    <t xml:space="preserve">三木市</t>
  </si>
  <si>
    <t xml:space="preserve">高砂市</t>
  </si>
  <si>
    <t xml:space="preserve">川西市</t>
  </si>
  <si>
    <t xml:space="preserve">小野市</t>
  </si>
  <si>
    <t xml:space="preserve">三田市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</si>
  <si>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</si>
  <si>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</si>
  <si>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</si>
  <si>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</si>
  <si>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</si>
  <si>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</si>
  <si>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</si>
  <si>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</si>
  <si>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</si>
  <si>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</si>
  <si>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猪名川町</t>
  </si>
  <si>
    <t xml:space="preserve">多可町</t>
  </si>
  <si>
    <t xml:space="preserve">稲美町</t>
  </si>
  <si>
    <t xml:space="preserve">播磨町</t>
  </si>
  <si>
    <t xml:space="preserve">市川町</t>
  </si>
  <si>
    <t xml:space="preserve">福崎町</t>
  </si>
  <si>
    <t xml:space="preserve">神河町</t>
  </si>
  <si>
    <t xml:space="preserve">上郡町</t>
  </si>
  <si>
    <t xml:space="preserve">佐用町</t>
  </si>
  <si>
    <t xml:space="preserve">香美町</t>
  </si>
  <si>
    <t xml:space="preserve">新温泉町</t>
  </si>
  <si>
    <t xml:space="preserve">奈良市</t>
  </si>
  <si>
    <t xml:space="preserve">大和高田市</t>
  </si>
  <si>
    <t xml:space="preserve">大和郡山市</t>
  </si>
  <si>
    <t xml:space="preserve">天理市</t>
  </si>
  <si>
    <t xml:space="preserve">橿原市</t>
  </si>
  <si>
    <t xml:space="preserve">桜井市</t>
  </si>
  <si>
    <t xml:space="preserve">五條市</t>
  </si>
  <si>
    <t xml:space="preserve">御所市</t>
  </si>
  <si>
    <t xml:space="preserve">生駒市</t>
  </si>
  <si>
    <t xml:space="preserve">香芝市</t>
  </si>
  <si>
    <t xml:space="preserve">葛城市</t>
  </si>
  <si>
    <t xml:space="preserve">宇陀市</t>
  </si>
  <si>
    <t xml:space="preserve">山添村</t>
  </si>
  <si>
    <t xml:space="preserve">平群町</t>
  </si>
  <si>
    <t xml:space="preserve">三郷町</t>
  </si>
  <si>
    <t xml:space="preserve">斑鳩町</t>
  </si>
  <si>
    <t xml:space="preserve">安堵町</t>
  </si>
  <si>
    <t xml:space="preserve">三宅町</t>
  </si>
  <si>
    <t xml:space="preserve">田原本町</t>
  </si>
  <si>
    <t xml:space="preserve">曽爾村</t>
  </si>
  <si>
    <t xml:space="preserve">御杖村</t>
  </si>
  <si>
    <t xml:space="preserve">高取町</t>
  </si>
  <si>
    <t xml:space="preserve">明日香村</t>
  </si>
  <si>
    <t xml:space="preserve">上牧町</t>
  </si>
  <si>
    <t xml:space="preserve">王寺町</t>
  </si>
  <si>
    <t xml:space="preserve">広陵町</t>
  </si>
  <si>
    <t xml:space="preserve">河合町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</si>
  <si>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</si>
  <si>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</si>
  <si>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</si>
  <si>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</si>
  <si>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</si>
  <si>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</si>
  <si>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</si>
  <si>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</si>
  <si>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</si>
  <si>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</si>
  <si>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和歌山市</t>
  </si>
  <si>
    <t xml:space="preserve">海南市</t>
  </si>
  <si>
    <t xml:space="preserve">橋本市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</si>
  <si>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</si>
  <si>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</si>
  <si>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</si>
  <si>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</si>
  <si>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</si>
  <si>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</si>
  <si>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</si>
  <si>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</si>
  <si>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</si>
  <si>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</si>
  <si>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</si>
  <si>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</si>
  <si>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</si>
  <si>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</si>
  <si>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</si>
  <si>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</si>
  <si>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</si>
  <si>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</si>
  <si>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</si>
  <si>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</si>
  <si>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</si>
  <si>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</si>
  <si>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</si>
  <si>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</si>
  <si>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</si>
  <si>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</si>
  <si>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</si>
  <si>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</si>
  <si>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</si>
  <si>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</si>
  <si>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</si>
  <si>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</si>
  <si>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</si>
  <si>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</si>
  <si>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</si>
  <si>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</si>
  <si>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</si>
  <si>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</si>
  <si>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</si>
  <si>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</si>
  <si>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</si>
  <si>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</si>
  <si>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</si>
  <si>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</si>
  <si>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</si>
  <si>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</si>
  <si>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</si>
  <si>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</si>
  <si>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</si>
  <si>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</si>
  <si>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</si>
  <si>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</si>
  <si>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</si>
  <si>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</si>
  <si>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</si>
  <si>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</si>
  <si>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</si>
  <si>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</si>
  <si>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</si>
  <si>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</si>
  <si>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岡山市</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</si>
  <si>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</si>
  <si>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</si>
  <si>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</si>
  <si>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</si>
  <si>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</si>
  <si>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</si>
  <si>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</si>
  <si>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</si>
  <si>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</si>
  <si>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</si>
  <si>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</si>
  <si>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</si>
  <si>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</si>
  <si>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</si>
  <si>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</si>
  <si>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</si>
  <si>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</si>
  <si>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</si>
  <si>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</si>
  <si>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</si>
  <si>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</si>
  <si>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</si>
  <si>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</si>
  <si>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</si>
  <si>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</si>
  <si>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</si>
  <si>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広島市</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</si>
  <si>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</si>
  <si>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</si>
  <si>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</si>
  <si>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</si>
  <si>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</si>
  <si>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</si>
  <si>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</si>
  <si>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</si>
  <si>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東広島市</t>
  </si>
  <si>
    <t xml:space="preserve">廿日市市</t>
  </si>
  <si>
    <t xml:space="preserve">安芸高田市</t>
  </si>
  <si>
    <t xml:space="preserve">江田島市</t>
  </si>
  <si>
    <t xml:space="preserve">府中町</t>
  </si>
  <si>
    <t xml:space="preserve">海田町</t>
  </si>
  <si>
    <t xml:space="preserve">熊野町</t>
  </si>
  <si>
    <t xml:space="preserve">坂町</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</si>
  <si>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</si>
  <si>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</si>
  <si>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</si>
  <si>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</si>
  <si>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</si>
  <si>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</si>
  <si>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</si>
  <si>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</si>
  <si>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</si>
  <si>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</si>
  <si>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</si>
  <si>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</si>
  <si>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</si>
  <si>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</si>
  <si>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</si>
  <si>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</si>
  <si>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周南市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</si>
  <si>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</si>
  <si>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</si>
  <si>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</si>
  <si>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</si>
  <si>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</si>
  <si>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</si>
  <si>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</si>
  <si>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徳島市</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</si>
  <si>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</si>
  <si>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</si>
  <si>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</si>
  <si>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</si>
  <si>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</si>
  <si>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</si>
  <si>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</si>
  <si>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</si>
  <si>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</si>
  <si>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</si>
  <si>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</si>
  <si>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</si>
  <si>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</si>
  <si>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</si>
  <si>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</si>
  <si>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</si>
  <si>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</si>
  <si>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</si>
  <si>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</si>
  <si>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</si>
  <si>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</si>
  <si>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</si>
  <si>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</si>
  <si>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高松市</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</si>
  <si>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</si>
  <si>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</si>
  <si>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</si>
  <si>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</si>
  <si>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</si>
  <si>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</si>
  <si>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</si>
  <si>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</si>
  <si>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</si>
  <si>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</si>
  <si>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</si>
  <si>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</si>
  <si>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</si>
  <si>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</si>
  <si>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</si>
  <si>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</si>
  <si>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</si>
  <si>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</si>
  <si>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</si>
  <si>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</si>
  <si>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</si>
  <si>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</si>
  <si>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</si>
  <si>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</si>
  <si>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</si>
  <si>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</si>
  <si>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</si>
  <si>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</si>
  <si>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</si>
  <si>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</si>
  <si>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</si>
  <si>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</si>
  <si>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</si>
  <si>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</si>
  <si>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</si>
  <si>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</si>
  <si>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</si>
  <si>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</si>
  <si>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</si>
  <si>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</si>
  <si>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</si>
  <si>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</si>
  <si>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</si>
  <si>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</si>
  <si>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</si>
  <si>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</si>
  <si>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</si>
  <si>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</si>
  <si>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</si>
  <si>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</si>
  <si>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</si>
  <si>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</si>
  <si>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</si>
  <si>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</si>
  <si>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</si>
  <si>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</si>
  <si>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</si>
  <si>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</si>
  <si>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</si>
  <si>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</si>
  <si>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</si>
  <si>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</si>
  <si>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</si>
  <si>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</si>
  <si>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</si>
  <si>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</si>
  <si>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</si>
  <si>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</si>
  <si>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</si>
  <si>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北九州市</t>
  </si>
  <si>
    <t xml:space="preserve">福岡市</t>
  </si>
  <si>
    <t xml:space="preserve">大牟田市</t>
  </si>
  <si>
    <t xml:space="preserve">久留米市</t>
  </si>
  <si>
    <t xml:space="preserve">直方市</t>
  </si>
  <si>
    <t xml:space="preserve">飯塚市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</si>
  <si>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</si>
  <si>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</si>
  <si>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</si>
  <si>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</si>
  <si>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</si>
  <si>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</si>
  <si>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</si>
  <si>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</si>
  <si>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</si>
  <si>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筑紫野市</t>
  </si>
  <si>
    <t xml:space="preserve">春日市</t>
  </si>
  <si>
    <t xml:space="preserve">大野城市</t>
  </si>
  <si>
    <t xml:space="preserve">宗像市</t>
  </si>
  <si>
    <t xml:space="preserve">太宰府市</t>
  </si>
  <si>
    <t xml:space="preserve">古賀市</t>
  </si>
  <si>
    <t xml:space="preserve">福津市</t>
  </si>
  <si>
    <t xml:space="preserve">うきは市</t>
  </si>
  <si>
    <t xml:space="preserve">宮若市</t>
  </si>
  <si>
    <t xml:space="preserve">嘉麻市</t>
  </si>
  <si>
    <t xml:space="preserve">朝倉市</t>
  </si>
  <si>
    <t xml:space="preserve">みやま市</t>
  </si>
  <si>
    <t xml:space="preserve">糸島市</t>
  </si>
  <si>
    <t xml:space="preserve">那珂川市</t>
  </si>
  <si>
    <t xml:space="preserve">宇美町</t>
  </si>
  <si>
    <t xml:space="preserve">篠栗町</t>
  </si>
  <si>
    <t xml:space="preserve">志免町</t>
  </si>
  <si>
    <t xml:space="preserve">須恵町</t>
  </si>
  <si>
    <t xml:space="preserve">新宮町</t>
  </si>
  <si>
    <t xml:space="preserve">久山町</t>
  </si>
  <si>
    <t xml:space="preserve">粕屋町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</si>
  <si>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</si>
  <si>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</si>
  <si>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</si>
  <si>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</si>
  <si>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</si>
  <si>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</si>
  <si>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</si>
  <si>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</si>
  <si>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</si>
  <si>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</si>
  <si>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</si>
  <si>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</si>
  <si>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</si>
  <si>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</si>
  <si>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</si>
  <si>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</si>
  <si>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</si>
  <si>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</si>
  <si>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</si>
  <si>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</si>
  <si>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</si>
  <si>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</si>
  <si>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</si>
  <si>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</si>
  <si>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</si>
  <si>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</si>
  <si>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</si>
  <si>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</si>
  <si>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</si>
  <si>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</si>
  <si>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</si>
  <si>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</si>
  <si>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</si>
  <si>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</si>
  <si>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</si>
  <si>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</si>
  <si>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</si>
  <si>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</si>
  <si>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</si>
  <si>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</si>
  <si>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</si>
  <si>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</si>
  <si>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長崎市</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</si>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</sst>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14">
    <numFmt numFmtId="164" formatCode="General"/>
    <numFmt numFmtId="165" formatCode="0%"/>
    <numFmt numFmtId="166" formatCode="#,##0\ ;[RED]\(#,##0\)"/>
    <numFmt numFmtId="167" formatCode="@"/>
    <numFmt numFmtId="168" formatCode="#,##0\ "/>
    <numFmt numFmtId="169" formatCode="0.00\ "/>
    <numFmt numFmtId="170" formatCode="#,##0\ ;[RED]\-#,##0\ "/>
    <numFmt numFmtId="171" formatCode="0.00%"/>
    <numFmt numFmtId="172" formatCode="0.00"/>
    <numFmt numFmtId="173" formatCode="#,##0\ ;[RED]\(#,##0\)"/>
    <numFmt numFmtId="174" formatCode="0.000\ ;[RED]\(0.000\)"/>
    <numFmt numFmtId="175" formatCode="0\ ;[RED]\(0\)"/>
    <numFmt numFmtId="176" formatCode="0\ "/>
    <numFmt numFmtId="177" formatCode="0.0%"/>
  </numFmts>
  <fonts count="104">
    <font>
      <sz val="11"/>
      <name val="ＭＳ Ｐゴシック"/>
      <family val="3"/>
    </font>
    <font>
      <sz val="10"/>
      <name val="Arial"/>
      <family val="0"/>
    </font>
    <font>
      <sz val="10"/>
      <name val="Arial"/>
      <family val="0"/>
    </font>
    <font>
      <sz val="10"/>
      <name val="Arial"/>
      <family val="0"/>
    </font>
    <font>
      <sz val="11"/>
      <color rgb="FF000000"/>
      <name val="ＭＳ Ｐゴシック"/>
      <family val="3"/>
    </font>
    <font>
      <sz val="11"/>
      <color rgb="FFFFFFFF"/>
      <name val="ＭＳ Ｐゴシック"/>
      <family val="3"/>
    </font>
    <font>
      <sz val="11"/>
      <color rgb="FF993300"/>
      <name val="ＭＳ Ｐゴシック"/>
      <family val="3"/>
    </font>
    <font>
      <b val="true"/>
      <sz val="18"/>
      <color rgb="FF003366"/>
      <name val="ＭＳ Ｐゴシック"/>
      <family val="3"/>
    </font>
    <font>
      <b val="true"/>
      <sz val="11"/>
      <color rgb="FFFFFFFF"/>
      <name val="ＭＳ Ｐゴシック"/>
      <family val="3"/>
    </font>
    <font>
      <sz val="11"/>
      <color rgb="FFFF9900"/>
      <name val="ＭＳ Ｐゴシック"/>
      <family val="3"/>
    </font>
    <font>
      <sz val="11"/>
      <color rgb="FF333399"/>
      <name val="ＭＳ Ｐゴシック"/>
      <family val="3"/>
    </font>
    <font>
      <b val="true"/>
      <sz val="11"/>
      <color rgb="FF333333"/>
      <name val="ＭＳ Ｐゴシック"/>
      <family val="3"/>
    </font>
    <font>
      <sz val="11"/>
      <color rgb="FF800080"/>
      <name val="ＭＳ Ｐゴシック"/>
      <family val="3"/>
    </font>
    <font>
      <sz val="11"/>
      <color rgb="FF000000"/>
      <name val="ＭＳ Ｐゴシック"/>
      <family val="2"/>
    </font>
    <font>
      <sz val="8"/>
      <name val="ＭＳ Ｐゴシック"/>
      <family val="3"/>
    </font>
    <font>
      <sz val="11"/>
      <color rgb="FF008000"/>
      <name val="ＭＳ Ｐゴシック"/>
      <family val="3"/>
    </font>
    <font>
      <b val="true"/>
      <sz val="15"/>
      <color rgb="FF003366"/>
      <name val="ＭＳ Ｐゴシック"/>
      <family val="3"/>
    </font>
    <font>
      <b val="true"/>
      <sz val="13"/>
      <color rgb="FF003366"/>
      <name val="ＭＳ Ｐゴシック"/>
      <family val="3"/>
    </font>
    <font>
      <b val="true"/>
      <sz val="11"/>
      <color rgb="FF003366"/>
      <name val="ＭＳ Ｐゴシック"/>
      <family val="3"/>
    </font>
    <font>
      <b val="true"/>
      <sz val="11"/>
      <color rgb="FFFF9900"/>
      <name val="ＭＳ Ｐゴシック"/>
      <family val="3"/>
    </font>
    <font>
      <i val="true"/>
      <sz val="11"/>
      <color rgb="FF808080"/>
      <name val="ＭＳ Ｐゴシック"/>
      <family val="3"/>
    </font>
    <font>
      <sz val="11"/>
      <color rgb="FFFF0000"/>
      <name val="ＭＳ Ｐゴシック"/>
      <family val="3"/>
    </font>
    <font>
      <b val="true"/>
      <sz val="11"/>
      <color rgb="FF000000"/>
      <name val="ＭＳ Ｐゴシック"/>
      <family val="3"/>
    </font>
    <font>
      <sz val="14"/>
      <name val="ＭＳ Ｐゴシック"/>
      <family val="3"/>
    </font>
    <font>
      <b val="true"/>
      <sz val="16"/>
      <name val="DejaVu Sans"/>
      <family val="2"/>
    </font>
    <font>
      <sz val="11"/>
      <name val="DejaVu Sans"/>
      <family val="2"/>
    </font>
    <font>
      <b val="true"/>
      <sz val="12"/>
      <color rgb="FFFF0000"/>
      <name val="ＭＳ Ｐゴシック"/>
      <family val="3"/>
    </font>
    <font>
      <sz val="12"/>
      <color rgb="FF000000"/>
      <name val="DejaVu Sans"/>
      <family val="2"/>
    </font>
    <font>
      <sz val="12"/>
      <color rgb="FF000000"/>
      <name val="ＭＳ Ｐゴシック"/>
      <family val="3"/>
    </font>
    <font>
      <sz val="12"/>
      <name val="DejaVu Sans"/>
      <family val="2"/>
    </font>
    <font>
      <sz val="12"/>
      <color rgb="FFFF0000"/>
      <name val="ＭＳ Ｐゴシック"/>
      <family val="3"/>
    </font>
    <font>
      <b val="true"/>
      <sz val="12"/>
      <color rgb="FF000000"/>
      <name val="DejaVu Sans"/>
      <family val="2"/>
    </font>
    <font>
      <sz val="11"/>
      <color rgb="FF000000"/>
      <name val="DejaVu Sans"/>
      <family val="2"/>
    </font>
    <font>
      <u val="single"/>
      <sz val="11"/>
      <color rgb="FF0000FF"/>
      <name val="ＭＳ Ｐゴシック"/>
      <family val="3"/>
    </font>
    <font>
      <sz val="14"/>
      <color rgb="FF000000"/>
      <name val="ＭＳ Ｐゴシック"/>
      <family val="3"/>
    </font>
    <font>
      <sz val="8"/>
      <color rgb="FF000000"/>
      <name val="ＭＳ Ｐゴシック"/>
      <family val="3"/>
    </font>
    <font>
      <sz val="9"/>
      <color rgb="FF000000"/>
      <name val="DejaVu Sans"/>
      <family val="2"/>
    </font>
    <font>
      <b val="true"/>
      <sz val="8"/>
      <color rgb="FF000000"/>
      <name val="DejaVu Sans"/>
      <family val="2"/>
    </font>
    <font>
      <b val="true"/>
      <sz val="14"/>
      <color rgb="FF000000"/>
      <name val="DejaVu Sans"/>
      <family val="2"/>
    </font>
    <font>
      <b val="true"/>
      <sz val="14"/>
      <color rgb="FF000000"/>
      <name val="Calibri"/>
      <family val="2"/>
    </font>
    <font>
      <b val="true"/>
      <sz val="11"/>
      <color rgb="FF000000"/>
      <name val="DejaVu Sans"/>
      <family val="2"/>
    </font>
    <font>
      <sz val="14"/>
      <color rgb="FF000000"/>
      <name val="DejaVu Sans"/>
      <family val="2"/>
    </font>
    <font>
      <sz val="18"/>
      <color rgb="FFFF0000"/>
      <name val="メイリオ"/>
      <family val="3"/>
    </font>
    <font>
      <sz val="6"/>
      <color rgb="FF000000"/>
      <name val="DejaVu Sans"/>
      <family val="2"/>
    </font>
    <font>
      <sz val="13"/>
      <color rgb="FF000000"/>
      <name val="DejaVu Sans"/>
      <family val="2"/>
    </font>
    <font>
      <sz val="13"/>
      <color rgb="FF000000"/>
      <name val="ＭＳ Ｐゴシック"/>
      <family val="3"/>
    </font>
    <font>
      <sz val="10"/>
      <name val="ＭＳ Ｐゴシック"/>
      <family val="3"/>
    </font>
    <font>
      <sz val="10"/>
      <color rgb="FF000000"/>
      <name val="DejaVu Sans"/>
      <family val="2"/>
    </font>
    <font>
      <sz val="10"/>
      <color rgb="FF000000"/>
      <name val="ＭＳ Ｐゴシック"/>
      <family val="3"/>
    </font>
    <font>
      <sz val="10"/>
      <color rgb="FFFFFFFF"/>
      <name val="ＭＳ Ｐゴシック"/>
      <family val="3"/>
    </font>
    <font>
      <sz val="9"/>
      <color rgb="FF000000"/>
      <name val="ＭＳ Ｐゴシック"/>
      <family val="3"/>
    </font>
    <font>
      <sz val="9"/>
      <name val="ＭＳ Ｐゴシック"/>
      <family val="3"/>
    </font>
    <font>
      <sz val="9"/>
      <name val="DejaVu Sans"/>
      <family val="2"/>
    </font>
    <font>
      <b val="true"/>
      <sz val="11"/>
      <name val="ＭＳ Ｐゴシック"/>
      <family val="3"/>
    </font>
    <font>
      <b val="true"/>
      <sz val="11"/>
      <name val="DejaVu Sans"/>
      <family val="2"/>
    </font>
    <font>
      <sz val="8"/>
      <color rgb="FF000000"/>
      <name val="DejaVu Sans"/>
      <family val="2"/>
    </font>
    <font>
      <sz val="8"/>
      <name val="DejaVu Sans"/>
      <family val="2"/>
    </font>
    <font>
      <sz val="12"/>
      <name val="ＭＳ Ｐゴシック"/>
      <family val="3"/>
    </font>
    <font>
      <sz val="12"/>
      <color rgb="FFFFFFFF"/>
      <name val="ＭＳ Ｐゴシック"/>
      <family val="3"/>
    </font>
    <font>
      <sz val="9"/>
      <color rgb="FF7F7F7F"/>
      <name val="DejaVu Sans"/>
      <family val="2"/>
    </font>
    <font>
      <sz val="9"/>
      <color rgb="FF7F7F7F"/>
      <name val="ＭＳ Ｐゴシック"/>
      <family val="3"/>
    </font>
    <font>
      <b val="true"/>
      <sz val="12"/>
      <color rgb="FF000000"/>
      <name val="ＭＳ Ｐゴシック"/>
      <family val="3"/>
    </font>
    <font>
      <b val="true"/>
      <sz val="9"/>
      <color rgb="FF000000"/>
      <name val="DejaVu Sans"/>
      <family val="2"/>
    </font>
    <font>
      <sz val="8.5"/>
      <color rgb="FF000000"/>
      <name val="DejaVu Sans"/>
      <family val="2"/>
    </font>
    <font>
      <b val="true"/>
      <sz val="9"/>
      <color rgb="FF7F7F7F"/>
      <name val="ＭＳ Ｐゴシック"/>
      <family val="3"/>
    </font>
    <font>
      <u val="single"/>
      <sz val="9"/>
      <color rgb="FF000000"/>
      <name val="DejaVu Sans"/>
      <family val="2"/>
    </font>
    <font>
      <sz val="7"/>
      <color rgb="FF000000"/>
      <name val="ＭＳ Ｐゴシック"/>
      <family val="3"/>
    </font>
    <font>
      <sz val="7"/>
      <name val="ＭＳ Ｐゴシック"/>
      <family val="3"/>
    </font>
    <font>
      <sz val="8.5"/>
      <color rgb="FF000000"/>
      <name val="ＭＳ Ｐゴシック"/>
      <family val="3"/>
    </font>
    <font>
      <b val="true"/>
      <sz val="10"/>
      <color rgb="FF000000"/>
      <name val="ＭＳ Ｐゴシック"/>
      <family val="3"/>
    </font>
    <font>
      <b val="true"/>
      <sz val="8"/>
      <color rgb="FF000000"/>
      <name val="ＭＳ Ｐゴシック"/>
      <family val="3"/>
    </font>
    <font>
      <b val="true"/>
      <sz val="10"/>
      <color rgb="FF000000"/>
      <name val="DejaVu Sans"/>
      <family val="2"/>
    </font>
    <font>
      <u val="single"/>
      <sz val="9"/>
      <color rgb="FF000000"/>
      <name val="ＭＳ Ｐゴシック"/>
      <family val="3"/>
    </font>
    <font>
      <b val="true"/>
      <sz val="9.5"/>
      <color rgb="FF000000"/>
      <name val="ＭＳ Ｐゴシック"/>
      <family val="3"/>
    </font>
    <font>
      <sz val="10"/>
      <color rgb="FF7F7F7F"/>
      <name val="ＭＳ Ｐゴシック"/>
      <family val="3"/>
    </font>
    <font>
      <b val="true"/>
      <sz val="9"/>
      <color rgb="FF000000"/>
      <name val="ＭＳ Ｐゴシック"/>
      <family val="3"/>
    </font>
    <font>
      <sz val="9"/>
      <color rgb="FF404040"/>
      <name val="ＭＳ Ｐゴシック"/>
      <family val="3"/>
    </font>
    <font>
      <b val="true"/>
      <sz val="9.5"/>
      <color rgb="FFFF0000"/>
      <name val="ＭＳ Ｐゴシック"/>
      <family val="3"/>
    </font>
    <font>
      <b val="true"/>
      <sz val="10"/>
      <color rgb="FF7F7F7F"/>
      <name val="ＭＳ Ｐゴシック"/>
      <family val="3"/>
    </font>
    <font>
      <sz val="10"/>
      <color rgb="FF404040"/>
      <name val="ＭＳ Ｐゴシック"/>
      <family val="3"/>
    </font>
    <font>
      <b val="true"/>
      <sz val="10"/>
      <name val="DejaVu Sans"/>
      <family val="2"/>
    </font>
    <font>
      <b val="true"/>
      <sz val="10"/>
      <name val="ＭＳ Ｐゴシック"/>
      <family val="3"/>
    </font>
    <font>
      <b val="true"/>
      <sz val="11"/>
      <color rgb="FFFF0000"/>
      <name val="ＭＳ Ｐゴシック"/>
      <family val="3"/>
    </font>
    <font>
      <b val="true"/>
      <sz val="10.5"/>
      <name val="DejaVu Sans"/>
      <family val="2"/>
    </font>
    <font>
      <sz val="10"/>
      <color rgb="FFFF0000"/>
      <name val="ＭＳ Ｐゴシック"/>
      <family val="3"/>
    </font>
    <font>
      <sz val="8"/>
      <color rgb="FFFF0000"/>
      <name val="ＭＳ Ｐゴシック"/>
      <family val="3"/>
    </font>
    <font>
      <u val="single"/>
      <sz val="8"/>
      <color rgb="FFFF0000"/>
      <name val="ＭＳ Ｐゴシック"/>
      <family val="3"/>
    </font>
    <font>
      <b val="true"/>
      <sz val="10.5"/>
      <color rgb="FF000000"/>
      <name val="DejaVu Sans"/>
      <family val="2"/>
    </font>
    <font>
      <b val="true"/>
      <sz val="10.5"/>
      <color rgb="FF000000"/>
      <name val="ＭＳ Ｐゴシック"/>
      <family val="3"/>
    </font>
    <font>
      <sz val="10.5"/>
      <name val="ＭＳ Ｐゴシック"/>
      <family val="3"/>
    </font>
    <font>
      <sz val="10.5"/>
      <color rgb="FF000000"/>
      <name val="ＭＳ Ｐゴシック"/>
      <family val="3"/>
    </font>
    <font>
      <b val="true"/>
      <sz val="12"/>
      <name val="DejaVu Sans"/>
      <family val="2"/>
    </font>
    <font>
      <b val="true"/>
      <sz val="10.5"/>
      <name val="ＭＳ Ｐゴシック"/>
      <family val="3"/>
    </font>
    <font>
      <sz val="10"/>
      <name val="DejaVu Sans"/>
      <family val="2"/>
    </font>
    <font>
      <sz val="9"/>
      <color rgb="FF000000"/>
      <name val="Times New Roman"/>
      <family val="1"/>
    </font>
    <font>
      <b val="true"/>
      <sz val="11"/>
      <color rgb="FF000000"/>
      <name val="Calibri"/>
      <family val="2"/>
    </font>
    <font>
      <b val="true"/>
      <sz val="10.5"/>
      <name val="Times New Roman"/>
      <family val="1"/>
    </font>
    <font>
      <sz val="11"/>
      <name val="ＭＳ Ｐ明朝"/>
      <family val="1"/>
    </font>
    <font>
      <sz val="11.5"/>
      <color rgb="FF000000"/>
      <name val="ＭＳ Ｐゴシック"/>
      <family val="3"/>
    </font>
    <font>
      <b val="true"/>
      <sz val="16"/>
      <name val="ＭＳ Ｐゴシック"/>
      <family val="3"/>
    </font>
    <font>
      <sz val="10"/>
      <color rgb="FF404040"/>
      <name val="DejaVu Sans"/>
      <family val="2"/>
    </font>
    <font>
      <sz val="9"/>
      <name val="ＭＳ Ｐ明朝"/>
      <family val="1"/>
    </font>
    <font>
      <b val="true"/>
      <sz val="16"/>
      <color rgb="FF000000"/>
      <name val="DejaVu Sans"/>
      <family val="2"/>
    </font>
    <font>
      <sz val="9"/>
      <name val="ＭＳ 明朝"/>
      <family val="1"/>
    </font>
  </fonts>
  <fills count="31">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008080"/>
      </patternFill>
    </fill>
    <fill>
      <patternFill patternType="solid">
        <fgColor rgb="FF800080"/>
        <bgColor rgb="FF800080"/>
      </patternFill>
    </fill>
    <fill>
      <patternFill patternType="solid">
        <fgColor rgb="FF33CCCC"/>
        <bgColor rgb="FF00FFFF"/>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FFFF"/>
        <bgColor rgb="FFF2F2F2"/>
      </patternFill>
    </fill>
    <fill>
      <patternFill patternType="solid">
        <fgColor rgb="FFF2F2F2"/>
        <bgColor rgb="FFFDEADA"/>
      </patternFill>
    </fill>
    <fill>
      <patternFill patternType="solid">
        <fgColor rgb="FFFFF2CC"/>
        <bgColor rgb="FFFDEADA"/>
      </patternFill>
    </fill>
    <fill>
      <patternFill patternType="solid">
        <fgColor rgb="FFFFC000"/>
        <bgColor rgb="FFFFCC00"/>
      </patternFill>
    </fill>
    <fill>
      <patternFill patternType="solid">
        <fgColor rgb="FF808080"/>
        <bgColor rgb="FF7F7F7F"/>
      </patternFill>
    </fill>
    <fill>
      <patternFill patternType="solid">
        <fgColor rgb="FFFDEADA"/>
        <bgColor rgb="FFFFF2CC"/>
      </patternFill>
    </fill>
    <fill>
      <patternFill patternType="solid">
        <fgColor rgb="FFFFE5FC"/>
        <bgColor rgb="FFFDEADA"/>
      </patternFill>
    </fill>
  </fills>
  <borders count="152">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style="thin"/>
      <right style="thin"/>
      <top style="thin"/>
      <bottom/>
      <diagonal/>
    </border>
    <border diagonalUp="false" diagonalDown="false">
      <left style="thin"/>
      <right/>
      <top style="thin"/>
      <bottom style="thin"/>
      <diagonal/>
    </border>
    <border diagonalUp="false" diagonalDown="false">
      <left style="medium"/>
      <right style="medium"/>
      <top style="medium"/>
      <bottom style="thin"/>
      <diagonal/>
    </border>
    <border diagonalUp="false" diagonalDown="false">
      <left style="thin"/>
      <right style="thin"/>
      <top/>
      <bottom style="thin"/>
      <diagonal/>
    </border>
    <border diagonalUp="false" diagonalDown="false">
      <left style="medium"/>
      <right style="medium"/>
      <top style="thin"/>
      <bottom style="thin"/>
      <diagonal/>
    </border>
    <border diagonalUp="false" diagonalDown="false">
      <left style="medium"/>
      <right style="hair"/>
      <top style="thin"/>
      <bottom style="thin"/>
      <diagonal/>
    </border>
    <border diagonalUp="false" diagonalDown="false">
      <left style="hair"/>
      <right style="hair"/>
      <top style="thin"/>
      <bottom style="thin"/>
      <diagonal/>
    </border>
    <border diagonalUp="false" diagonalDown="false">
      <left style="hair"/>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thin"/>
      <right style="thin"/>
      <top/>
      <bottom/>
      <diagonal/>
    </border>
    <border diagonalUp="false" diagonalDown="false">
      <left style="medium"/>
      <right style="medium"/>
      <top style="thin"/>
      <bottom/>
      <diagonal/>
    </border>
    <border diagonalUp="false" diagonalDown="false">
      <left style="medium"/>
      <right style="medium"/>
      <top/>
      <bottom style="thin"/>
      <diagonal/>
    </border>
    <border diagonalUp="false" diagonalDown="false">
      <left style="medium"/>
      <right style="medium"/>
      <top style="thin"/>
      <bottom style="medium"/>
      <diagonal/>
    </border>
    <border diagonalUp="false" diagonalDown="false">
      <left style="thin"/>
      <right style="thin"/>
      <top style="thin"/>
      <bottom style="medium"/>
      <diagonal/>
    </border>
    <border diagonalUp="false" diagonalDown="false">
      <left style="thin"/>
      <right/>
      <top/>
      <bottom style="thin"/>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right style="thin"/>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thin"/>
      <right style="medium"/>
      <top style="thin"/>
      <bottom/>
      <diagonal/>
    </border>
    <border diagonalUp="false" diagonalDown="false">
      <left style="medium"/>
      <right style="thin"/>
      <top/>
      <bottom style="thin"/>
      <diagonal/>
    </border>
    <border diagonalUp="false" diagonalDown="false">
      <left style="medium"/>
      <right style="thin"/>
      <top/>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style="thin"/>
      <right style="thin"/>
      <top style="thin"/>
      <bottom style="hair"/>
      <diagonal/>
    </border>
    <border diagonalUp="false" diagonalDown="false">
      <left style="thin"/>
      <right style="thin"/>
      <top style="hair"/>
      <bottom style="thin"/>
      <diagonal/>
    </border>
    <border diagonalUp="false" diagonalDown="false">
      <left/>
      <right/>
      <top style="thin"/>
      <bottom/>
      <diagonal/>
    </border>
    <border diagonalUp="false" diagonalDown="false">
      <left/>
      <right/>
      <top style="thin"/>
      <bottom style="thin"/>
      <diagonal/>
    </border>
    <border diagonalUp="false" diagonalDown="false">
      <left style="thin"/>
      <right/>
      <top style="thin"/>
      <bottom style="hair"/>
      <diagonal/>
    </border>
    <border diagonalUp="false" diagonalDown="false">
      <left style="thin"/>
      <right/>
      <top/>
      <bottom/>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style="medium"/>
      <top style="medium"/>
      <bottom style="medium"/>
      <diagonal/>
    </border>
    <border diagonalUp="false" diagonalDown="false">
      <left/>
      <right style="medium"/>
      <top style="thin"/>
      <bottom style="hair"/>
      <diagonal/>
    </border>
    <border diagonalUp="false" diagonalDown="false">
      <left/>
      <right style="thin"/>
      <top style="thin"/>
      <bottom/>
      <diagonal/>
    </border>
    <border diagonalUp="false" diagonalDown="false">
      <left style="hair"/>
      <right/>
      <top style="hair"/>
      <bottom style="hair"/>
      <diagonal/>
    </border>
    <border diagonalUp="false" diagonalDown="false">
      <left style="hair"/>
      <right/>
      <top style="hair"/>
      <bottom/>
      <diagonal/>
    </border>
    <border diagonalUp="false" diagonalDown="false">
      <left style="thin"/>
      <right style="hair"/>
      <top/>
      <bottom style="thin"/>
      <diagonal/>
    </border>
    <border diagonalUp="false" diagonalDown="false">
      <left style="hair"/>
      <right style="medium"/>
      <top style="hair"/>
      <bottom style="hair"/>
      <diagonal/>
    </border>
    <border diagonalUp="false" diagonalDown="false">
      <left style="hair"/>
      <right style="medium"/>
      <top style="hair"/>
      <bottom style="thin"/>
      <diagonal/>
    </border>
    <border diagonalUp="false" diagonalDown="false">
      <left style="medium"/>
      <right style="medium"/>
      <top/>
      <bottom style="mediu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color rgb="FF7F7F7F"/>
      </left>
      <right style="thin">
        <color rgb="FF7F7F7F"/>
      </right>
      <top style="thin">
        <color rgb="FF7F7F7F"/>
      </top>
      <bottom/>
      <diagonal/>
    </border>
    <border diagonalUp="false" diagonalDown="false">
      <left style="thin">
        <color rgb="FF808080"/>
      </left>
      <right/>
      <top style="thin">
        <color rgb="FF808080"/>
      </top>
      <bottom style="thin">
        <color rgb="FF808080"/>
      </bottom>
      <diagonal/>
    </border>
    <border diagonalUp="false" diagonalDown="false">
      <left style="thin">
        <color rgb="FF808080"/>
      </left>
      <right style="thin">
        <color rgb="FF808080"/>
      </right>
      <top style="thin">
        <color rgb="FF808080"/>
      </top>
      <bottom/>
      <diagonal/>
    </border>
    <border diagonalUp="false" diagonalDown="false">
      <left style="hair"/>
      <right style="thin"/>
      <top style="thin"/>
      <bottom style="thin"/>
      <diagonal/>
    </border>
    <border diagonalUp="false" diagonalDown="false">
      <left/>
      <right style="medium"/>
      <top/>
      <bottom/>
      <diagonal/>
    </border>
    <border diagonalUp="false" diagonalDown="false">
      <left style="medium"/>
      <right/>
      <top/>
      <bottom/>
      <diagonal/>
    </border>
    <border diagonalUp="false" diagonalDown="false">
      <left/>
      <right/>
      <top style="thin">
        <color rgb="FF808080"/>
      </top>
      <bottom/>
      <diagonal/>
    </border>
    <border diagonalUp="false" diagonalDown="false">
      <left/>
      <right style="thin"/>
      <top style="hair"/>
      <bottom style="thin"/>
      <diagonal/>
    </border>
    <border diagonalUp="false" diagonalDown="false">
      <left style="thin"/>
      <right style="medium"/>
      <top/>
      <bottom style="thin"/>
      <diagonal/>
    </border>
    <border diagonalUp="false" diagonalDown="false">
      <left/>
      <right/>
      <top/>
      <bottom style="thin"/>
      <diagonal/>
    </border>
    <border diagonalUp="false" diagonalDown="false">
      <left style="thin"/>
      <right style="hair"/>
      <top style="medium"/>
      <bottom/>
      <diagonal/>
    </border>
    <border diagonalUp="false" diagonalDown="false">
      <left/>
      <right style="thin"/>
      <top/>
      <bottom/>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hair"/>
      <right/>
      <top style="hair"/>
      <bottom style="thin"/>
      <diagonal/>
    </border>
    <border diagonalUp="false" diagonalDown="false">
      <left style="medium"/>
      <right/>
      <top/>
      <bottom style="thin"/>
      <diagonal/>
    </border>
    <border diagonalUp="false" diagonalDown="false">
      <left style="hair"/>
      <right style="thin"/>
      <top/>
      <bottom style="hair"/>
      <diagonal/>
    </border>
    <border diagonalUp="false" diagonalDown="false">
      <left style="thin"/>
      <right style="hair"/>
      <top/>
      <bottom style="hair"/>
      <diagonal/>
    </border>
    <border diagonalUp="false" diagonalDown="false">
      <left style="medium"/>
      <right style="hair"/>
      <top style="medium"/>
      <bottom style="hair"/>
      <diagonal/>
    </border>
    <border diagonalUp="false" diagonalDown="false">
      <left style="hair"/>
      <right/>
      <top style="medium"/>
      <bottom style="hair"/>
      <diagonal/>
    </border>
    <border diagonalUp="false" diagonalDown="false">
      <left style="hair"/>
      <right style="medium"/>
      <top style="medium"/>
      <bottom style="hair"/>
      <diagonal/>
    </border>
    <border diagonalUp="false" diagonalDown="false">
      <left style="medium"/>
      <right/>
      <top/>
      <bottom style="medium"/>
      <diagonal/>
    </border>
    <border diagonalUp="false" diagonalDown="false">
      <left style="hair"/>
      <right/>
      <top/>
      <bottom style="medium"/>
      <diagonal/>
    </border>
    <border diagonalUp="false" diagonalDown="false">
      <left/>
      <right style="medium"/>
      <top style="hair"/>
      <bottom style="hair"/>
      <diagonal/>
    </border>
    <border diagonalUp="false" diagonalDown="false">
      <left style="hair"/>
      <right style="medium"/>
      <top style="hair"/>
      <bottom style="medium"/>
      <diagonal/>
    </border>
    <border diagonalUp="false" diagonalDown="false">
      <left/>
      <right/>
      <top style="hair"/>
      <bottom style="thin"/>
      <diagonal/>
    </border>
    <border diagonalUp="false" diagonalDown="false">
      <left/>
      <right style="thin"/>
      <top/>
      <bottom style="thin"/>
      <diagonal/>
    </border>
    <border diagonalUp="false" diagonalDown="false">
      <left/>
      <right style="thin">
        <color rgb="FF7F7F7F"/>
      </right>
      <top style="thin">
        <color rgb="FF7F7F7F"/>
      </top>
      <bottom style="thin">
        <color rgb="FF7F7F7F"/>
      </bottom>
      <diagonal/>
    </border>
    <border diagonalUp="false" diagonalDown="false">
      <left style="thin"/>
      <right style="medium"/>
      <top/>
      <bottom/>
      <diagonal/>
    </border>
    <border diagonalUp="false" diagonalDown="false">
      <left style="hair"/>
      <right style="thin"/>
      <top/>
      <bottom/>
      <diagonal/>
    </border>
    <border diagonalUp="false" diagonalDown="false">
      <left style="medium"/>
      <right/>
      <top style="medium"/>
      <bottom style="hair"/>
      <diagonal/>
    </border>
    <border diagonalUp="false" diagonalDown="false">
      <left style="hair"/>
      <right style="hair"/>
      <top style="medium"/>
      <bottom style="hair"/>
      <diagonal/>
    </border>
    <border diagonalUp="false" diagonalDown="false">
      <left style="medium"/>
      <right/>
      <top style="hair"/>
      <bottom/>
      <diagonal/>
    </border>
    <border diagonalUp="false" diagonalDown="false">
      <left style="hair"/>
      <right style="hair"/>
      <top style="hair"/>
      <bottom style="hair"/>
      <diagonal/>
    </border>
    <border diagonalUp="false" diagonalDown="false">
      <left style="medium"/>
      <right/>
      <top style="hair"/>
      <bottom style="medium"/>
      <diagonal/>
    </border>
    <border diagonalUp="false" diagonalDown="false">
      <left style="hair"/>
      <right style="hair"/>
      <top style="hair"/>
      <bottom style="medium"/>
      <diagonal/>
    </border>
    <border diagonalUp="false" diagonalDown="false">
      <left style="thin"/>
      <right/>
      <top style="hair"/>
      <bottom style="thin"/>
      <diagonal/>
    </border>
    <border diagonalUp="false" diagonalDown="false">
      <left style="hair"/>
      <right style="thin"/>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hair"/>
      <bottom style="hair"/>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medium"/>
      <top style="medium"/>
      <bottom style="hair"/>
      <diagonal/>
    </border>
    <border diagonalUp="false" diagonalDown="false">
      <left style="medium"/>
      <right/>
      <top style="hair"/>
      <bottom style="hair"/>
      <diagonal/>
    </border>
    <border diagonalUp="false" diagonalDown="false">
      <left/>
      <right style="medium"/>
      <top style="hair"/>
      <bottom/>
      <diagonal/>
    </border>
    <border diagonalUp="false" diagonalDown="false">
      <left style="medium"/>
      <right/>
      <top style="thin"/>
      <bottom style="hair"/>
      <diagonal/>
    </border>
    <border diagonalUp="false" diagonalDown="false">
      <left/>
      <right style="medium"/>
      <top/>
      <bottom style="hair"/>
      <diagonal/>
    </border>
    <border diagonalUp="false" diagonalDown="false">
      <left style="medium"/>
      <right/>
      <top style="hair"/>
      <bottom style="thin"/>
      <diagonal/>
    </border>
    <border diagonalUp="false" diagonalDown="false">
      <left style="medium"/>
      <right/>
      <top/>
      <bottom style="hair"/>
      <diagonal/>
    </border>
    <border diagonalUp="false" diagonalDown="false">
      <left/>
      <right/>
      <top style="thin"/>
      <bottom style="hair"/>
      <diagonal/>
    </border>
    <border diagonalUp="false" diagonalDown="false">
      <left/>
      <right style="medium"/>
      <top style="hair"/>
      <bottom style="thin"/>
      <diagonal/>
    </border>
    <border diagonalUp="false" diagonalDown="false">
      <left/>
      <right/>
      <top style="hair"/>
      <bottom/>
      <diagonal/>
    </border>
    <border diagonalUp="false" diagonalDown="false">
      <left/>
      <right/>
      <top style="hair"/>
      <bottom style="medium"/>
      <diagonal/>
    </border>
    <border diagonalUp="false" diagonalDown="false">
      <left style="medium"/>
      <right style="medium"/>
      <top style="medium"/>
      <bottom/>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thin"/>
      <right style="hair"/>
      <top style="hair"/>
      <bottom style="thin"/>
      <diagonal/>
    </border>
    <border diagonalUp="false" diagonalDown="false">
      <left style="hair"/>
      <right style="thin"/>
      <top style="hair"/>
      <bottom style="thin"/>
      <diagonal/>
    </border>
    <border diagonalUp="false" diagonalDown="false">
      <left style="hair"/>
      <right style="hair"/>
      <top style="thin"/>
      <bottom style="hair"/>
      <diagonal/>
    </border>
    <border diagonalUp="false" diagonalDown="false">
      <left style="hair"/>
      <right style="thin"/>
      <top style="hair"/>
      <bottom style="hair"/>
      <diagonal/>
    </border>
    <border diagonalUp="false" diagonalDown="false">
      <left style="hair"/>
      <right style="hair"/>
      <top/>
      <bottom style="hair"/>
      <diagonal/>
    </border>
    <border diagonalUp="false" diagonalDown="false">
      <left style="hair"/>
      <right style="hair"/>
      <top style="hair"/>
      <bottom style="thin"/>
      <diagonal/>
    </border>
    <border diagonalUp="false" diagonalDown="false">
      <left/>
      <right style="medium"/>
      <top style="thin"/>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right style="thin"/>
      <top style="medium"/>
      <bottom style="thin"/>
      <diagonal/>
    </border>
    <border diagonalUp="false" diagonalDown="false">
      <left style="medium"/>
      <right style="thin"/>
      <top style="thin"/>
      <botto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right style="thin"/>
      <top style="medium"/>
      <bottom/>
      <diagonal/>
    </border>
    <border diagonalUp="false" diagonalDown="false">
      <left style="thin"/>
      <right/>
      <top style="medium"/>
      <bottom/>
      <diagonal/>
    </border>
    <border diagonalUp="false" diagonalDown="false">
      <left/>
      <right style="thin">
        <color rgb="FF7F7F7F"/>
      </right>
      <top style="thin">
        <color rgb="FF7F7F7F"/>
      </top>
      <bottom style="thin"/>
      <diagonal/>
    </border>
    <border diagonalUp="false" diagonalDown="false">
      <left style="thin">
        <color rgb="FF7F7F7F"/>
      </left>
      <right style="thin">
        <color rgb="FF7F7F7F"/>
      </right>
      <top style="thin">
        <color rgb="FF7F7F7F"/>
      </top>
      <bottom style="thin"/>
      <diagonal/>
    </border>
    <border diagonalUp="false" diagonalDown="false">
      <left style="thin">
        <color rgb="FF7F7F7F"/>
      </left>
      <right/>
      <top style="thin">
        <color rgb="FF7F7F7F"/>
      </top>
      <bottom style="thin"/>
      <diagonal/>
    </border>
    <border diagonalUp="false" diagonalDown="false">
      <left/>
      <right style="thin">
        <color rgb="FF7F7F7F"/>
      </right>
      <top/>
      <bottom style="thin">
        <color rgb="FF7F7F7F"/>
      </bottom>
      <diagonal/>
    </border>
    <border diagonalUp="false" diagonalDown="false">
      <left style="thin">
        <color rgb="FF7F7F7F"/>
      </left>
      <right style="thin">
        <color rgb="FF7F7F7F"/>
      </right>
      <top/>
      <bottom style="thin">
        <color rgb="FF7F7F7F"/>
      </bottom>
      <diagonal/>
    </border>
    <border diagonalUp="false" diagonalDown="false">
      <left/>
      <right style="thin">
        <color rgb="FF7F7F7F"/>
      </right>
      <top style="thin">
        <color rgb="FF7F7F7F"/>
      </top>
      <bottom/>
      <diagonal/>
    </border>
    <border diagonalUp="false" diagonalDown="false">
      <left style="medium"/>
      <right style="thin"/>
      <top style="thin"/>
      <bottom style="medium"/>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top style="thin"/>
      <bottom style="medium"/>
      <diagonal/>
    </border>
    <border diagonalUp="false" diagonalDown="false">
      <left/>
      <right style="thin">
        <color rgb="FF7F7F7F"/>
      </right>
      <top style="thin"/>
      <bottom style="medium"/>
      <diagonal/>
    </border>
    <border diagonalUp="false" diagonalDown="false">
      <left style="thin">
        <color rgb="FF7F7F7F"/>
      </left>
      <right style="thin">
        <color rgb="FF7F7F7F"/>
      </right>
      <top style="thin"/>
      <bottom style="medium"/>
      <diagonal/>
    </border>
    <border diagonalUp="false" diagonalDown="false">
      <left/>
      <right/>
      <top style="thin"/>
      <bottom style="medium"/>
      <diagonal/>
    </border>
    <border diagonalUp="false" diagonalDown="false">
      <left style="thin"/>
      <right style="medium"/>
      <top style="medium"/>
      <bottom style="medium"/>
      <diagonal/>
    </border>
    <border diagonalUp="false" diagonalDown="false">
      <left style="medium"/>
      <right/>
      <top style="medium"/>
      <bottom style="thin"/>
      <diagonal/>
    </border>
    <border diagonalUp="false" diagonalDown="false">
      <left style="medium"/>
      <right/>
      <top style="thin"/>
      <bottom style="thin"/>
      <diagonal/>
    </border>
    <border diagonalUp="false" diagonalDown="false">
      <left/>
      <right style="medium"/>
      <top style="medium"/>
      <bottom style="thin"/>
      <diagonal/>
    </border>
    <border diagonalUp="false" diagonalDown="false">
      <left/>
      <right style="medium"/>
      <top style="thin"/>
      <bottom style="medium"/>
      <diagonal/>
    </border>
  </borders>
  <cellStyleXfs count="75">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4" fontId="33"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4" fontId="0" fillId="22" borderId="2" applyFont="true" applyBorder="true" applyAlignment="true" applyProtection="false">
      <alignment horizontal="general" vertical="center" textRotation="0" wrapText="false" indent="0" shrinkToFit="false"/>
    </xf>
    <xf numFmtId="164" fontId="9" fillId="0" borderId="3" applyFont="true" applyBorder="true" applyAlignment="true" applyProtection="false">
      <alignment horizontal="general" vertical="center" textRotation="0" wrapText="false" indent="0" shrinkToFit="false"/>
    </xf>
    <xf numFmtId="164" fontId="10" fillId="7" borderId="4" applyFont="true" applyBorder="true" applyAlignment="true" applyProtection="false">
      <alignment horizontal="general" vertical="center" textRotation="0" wrapText="false" indent="0" shrinkToFit="false"/>
    </xf>
    <xf numFmtId="164" fontId="11" fillId="23" borderId="5" applyFont="true" applyBorder="true" applyAlignment="true" applyProtection="false">
      <alignment horizontal="general" vertical="center" textRotation="0" wrapText="false" indent="0" shrinkToFit="false"/>
    </xf>
    <xf numFmtId="164" fontId="12" fillId="3"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5" fillId="4" borderId="0" applyFont="true" applyBorder="false" applyAlignment="true" applyProtection="false">
      <alignment horizontal="general" vertical="center" textRotation="0" wrapText="false" indent="0" shrinkToFit="false"/>
    </xf>
    <xf numFmtId="164" fontId="16" fillId="0" borderId="6" applyFont="true" applyBorder="true" applyAlignment="true" applyProtection="false">
      <alignment horizontal="general" vertical="center" textRotation="0" wrapText="false" indent="0" shrinkToFit="false"/>
    </xf>
    <xf numFmtId="164" fontId="17" fillId="0" borderId="7" applyFont="true" applyBorder="true" applyAlignment="true" applyProtection="false">
      <alignment horizontal="general" vertical="center" textRotation="0" wrapText="false" indent="0" shrinkToFit="false"/>
    </xf>
    <xf numFmtId="164" fontId="18" fillId="0" borderId="8" applyFont="true" applyBorder="true" applyAlignment="true" applyProtection="false">
      <alignment horizontal="general" vertical="center" textRotation="0" wrapText="false" indent="0" shrinkToFit="false"/>
    </xf>
    <xf numFmtId="164" fontId="18" fillId="0" borderId="0" applyFont="true" applyBorder="false" applyAlignment="true" applyProtection="false">
      <alignment horizontal="general" vertical="center" textRotation="0" wrapText="false" indent="0" shrinkToFit="false"/>
    </xf>
    <xf numFmtId="164" fontId="19" fillId="23" borderId="4" applyFont="true" applyBorder="true" applyAlignment="true" applyProtection="false">
      <alignment horizontal="general" vertical="center" textRotation="0" wrapText="false" indent="0" shrinkToFit="false"/>
    </xf>
    <xf numFmtId="164" fontId="20" fillId="0" borderId="0" applyFont="true" applyBorder="fals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9" applyFont="true" applyBorder="tru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cellStyleXfs>
  <cellXfs count="747">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64" fontId="23" fillId="0" borderId="0" xfId="0" applyFont="true" applyBorder="false" applyAlignment="false" applyProtection="true">
      <alignment horizontal="general" vertical="center" textRotation="0" wrapText="false" indent="0" shrinkToFit="false"/>
      <protection locked="false" hidden="false"/>
    </xf>
    <xf numFmtId="164" fontId="0" fillId="0" borderId="0" xfId="0" applyFont="false" applyBorder="false" applyAlignment="false" applyProtection="true">
      <alignment horizontal="general" vertical="center" textRotation="0" wrapText="false" indent="0" shrinkToFit="false"/>
      <protection locked="false" hidden="false"/>
    </xf>
    <xf numFmtId="164" fontId="24" fillId="0" borderId="0" xfId="0" applyFont="true" applyBorder="false" applyAlignment="false" applyProtection="true">
      <alignment horizontal="general" vertical="center" textRotation="0" wrapText="false" indent="0" shrinkToFit="false"/>
      <protection locked="true" hidden="false"/>
    </xf>
    <xf numFmtId="164" fontId="25"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true" applyAlignment="true" applyProtection="true">
      <alignment horizontal="left" vertical="center" textRotation="0" wrapText="true" indent="0" shrinkToFit="false"/>
      <protection locked="true" hidden="false"/>
    </xf>
    <xf numFmtId="164" fontId="28" fillId="0" borderId="0" xfId="0" applyFont="true" applyBorder="false" applyAlignment="false" applyProtection="true">
      <alignment horizontal="general" vertical="center" textRotation="0" wrapText="false" indent="0" shrinkToFit="false"/>
      <protection locked="true" hidden="false"/>
    </xf>
    <xf numFmtId="164" fontId="29" fillId="0" borderId="0" xfId="0" applyFont="true" applyBorder="true" applyAlignment="true" applyProtection="true">
      <alignment horizontal="left" vertical="top" textRotation="0" wrapText="true" indent="0" shrinkToFit="false"/>
      <protection locked="true" hidden="false"/>
    </xf>
    <xf numFmtId="164" fontId="4"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true" applyAlignment="true" applyProtection="true">
      <alignment horizontal="left" vertical="top" textRotation="0" wrapText="true" indent="0" shrinkToFit="false"/>
      <protection locked="true" hidden="false"/>
    </xf>
    <xf numFmtId="164" fontId="28" fillId="0" borderId="0" xfId="0" applyFont="true" applyBorder="false" applyAlignment="true" applyProtection="true">
      <alignment horizontal="general" vertical="center" textRotation="0" wrapText="true" indent="0" shrinkToFit="false"/>
      <protection locked="true" hidden="false"/>
    </xf>
    <xf numFmtId="164" fontId="30" fillId="0" borderId="0" xfId="0" applyFont="true" applyBorder="false" applyAlignment="false" applyProtection="true">
      <alignment horizontal="general" vertical="center" textRotation="0" wrapText="false" indent="0" shrinkToFit="false"/>
      <protection locked="true" hidden="false"/>
    </xf>
    <xf numFmtId="164" fontId="31"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false" applyAlignment="false" applyProtection="true">
      <alignment horizontal="general" vertical="center" textRotation="0" wrapText="false" indent="0" shrinkToFit="false"/>
      <protection locked="true" hidden="false"/>
    </xf>
    <xf numFmtId="164" fontId="32" fillId="0" borderId="10" xfId="0" applyFont="true" applyBorder="true" applyAlignment="true" applyProtection="true">
      <alignment horizontal="center" vertical="center" textRotation="0" wrapText="false" indent="0" shrinkToFit="false"/>
      <protection locked="true" hidden="false"/>
    </xf>
    <xf numFmtId="164" fontId="4" fillId="16" borderId="11" xfId="0" applyFont="true" applyBorder="true" applyAlignment="true" applyProtection="true">
      <alignment horizontal="left" vertical="center" textRotation="0" wrapText="false" indent="0" shrinkToFit="false"/>
      <protection locked="false" hidden="false"/>
    </xf>
    <xf numFmtId="164" fontId="32" fillId="0" borderId="12" xfId="0" applyFont="true" applyBorder="true" applyAlignment="false" applyProtection="true">
      <alignment horizontal="general" vertical="center" textRotation="0" wrapText="false" indent="0" shrinkToFit="false"/>
      <protection locked="true" hidden="false"/>
    </xf>
    <xf numFmtId="164" fontId="32" fillId="0" borderId="13" xfId="0" applyFont="true" applyBorder="true" applyAlignment="true" applyProtection="true">
      <alignment horizontal="left" vertical="center" textRotation="0" wrapText="false" indent="0" shrinkToFit="false"/>
      <protection locked="true" hidden="false"/>
    </xf>
    <xf numFmtId="164" fontId="4" fillId="16" borderId="1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false" applyProtection="true">
      <alignment horizontal="general" vertical="center" textRotation="0" wrapText="false" indent="0" shrinkToFit="false"/>
      <protection locked="true" hidden="false"/>
    </xf>
    <xf numFmtId="164" fontId="4" fillId="16" borderId="16" xfId="0" applyFont="true" applyBorder="true" applyAlignment="true" applyProtection="true">
      <alignment horizontal="left" vertical="center" textRotation="0" wrapText="false" indent="0" shrinkToFit="false"/>
      <protection locked="false" hidden="false"/>
    </xf>
    <xf numFmtId="164" fontId="4" fillId="16" borderId="17" xfId="0" applyFont="true" applyBorder="true" applyAlignment="true" applyProtection="true">
      <alignment horizontal="center" vertical="center" textRotation="0" wrapText="false" indent="0" shrinkToFit="false"/>
      <protection locked="false" hidden="false"/>
    </xf>
    <xf numFmtId="164" fontId="4" fillId="16" borderId="18" xfId="0" applyFont="true" applyBorder="true" applyAlignment="true" applyProtection="true">
      <alignment horizontal="center" vertical="center" textRotation="0" wrapText="false" indent="0" shrinkToFit="false"/>
      <protection locked="false" hidden="false"/>
    </xf>
    <xf numFmtId="164" fontId="32" fillId="0" borderId="18" xfId="0" applyFont="true" applyBorder="true" applyAlignment="false" applyProtection="true">
      <alignment horizontal="general" vertical="center" textRotation="0" wrapText="false" indent="0" shrinkToFit="false"/>
      <protection locked="true" hidden="false"/>
    </xf>
    <xf numFmtId="164" fontId="4" fillId="16" borderId="19" xfId="0" applyFont="true" applyBorder="true" applyAlignment="true" applyProtection="true">
      <alignment horizontal="center" vertical="center" textRotation="0" wrapText="false" indent="0" shrinkToFit="false"/>
      <protection locked="false" hidden="false"/>
    </xf>
    <xf numFmtId="164" fontId="4" fillId="0" borderId="20" xfId="0" applyFont="true" applyBorder="true" applyAlignment="false" applyProtection="true">
      <alignment horizontal="general" vertical="center" textRotation="0" wrapText="false" indent="0" shrinkToFit="false"/>
      <protection locked="true" hidden="false"/>
    </xf>
    <xf numFmtId="164" fontId="4" fillId="0" borderId="21" xfId="0" applyFont="true" applyBorder="true" applyAlignment="false" applyProtection="true">
      <alignment horizontal="general" vertical="center" textRotation="0" wrapText="false" indent="0" shrinkToFit="false"/>
      <protection locked="true" hidden="false"/>
    </xf>
    <xf numFmtId="164" fontId="4" fillId="0" borderId="22" xfId="0" applyFont="true" applyBorder="true" applyAlignment="false" applyProtection="true">
      <alignment horizontal="general" vertical="center" textRotation="0" wrapText="false" indent="0" shrinkToFit="false"/>
      <protection locked="true" hidden="false"/>
    </xf>
    <xf numFmtId="164" fontId="4" fillId="16" borderId="23" xfId="0" applyFont="true" applyBorder="true" applyAlignment="true" applyProtection="true">
      <alignment horizontal="left" vertical="center" textRotation="0" wrapText="false" indent="0" shrinkToFit="false"/>
      <protection locked="false" hidden="false"/>
    </xf>
    <xf numFmtId="164" fontId="32" fillId="0" borderId="10" xfId="0" applyFont="true" applyBorder="true" applyAlignment="true" applyProtection="true">
      <alignment horizontal="general" vertical="center" textRotation="0" wrapText="true" indent="0" shrinkToFit="true"/>
      <protection locked="true" hidden="false"/>
    </xf>
    <xf numFmtId="164" fontId="32" fillId="0" borderId="10" xfId="0" applyFont="true" applyBorder="true" applyAlignment="true" applyProtection="true">
      <alignment horizontal="general" vertical="center" textRotation="0" wrapText="false" indent="0" shrinkToFit="false"/>
      <protection locked="true" hidden="false"/>
    </xf>
    <xf numFmtId="164" fontId="4" fillId="16" borderId="2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true" applyProtection="true">
      <alignment horizontal="general" vertical="center" textRotation="0" wrapText="false" indent="0" shrinkToFit="true"/>
      <protection locked="true" hidden="false"/>
    </xf>
    <xf numFmtId="164" fontId="4" fillId="0" borderId="13" xfId="0" applyFont="true" applyBorder="true" applyAlignment="true" applyProtection="true">
      <alignment horizontal="left" vertical="center" textRotation="0" wrapText="false" indent="0" shrinkToFit="false"/>
      <protection locked="true" hidden="false"/>
    </xf>
    <xf numFmtId="164" fontId="33" fillId="16" borderId="25" xfId="20" applyFont="false" applyBorder="true" applyAlignment="true" applyProtection="true">
      <alignment horizontal="left" vertical="center" textRotation="0" wrapText="false" indent="0" shrinkToFit="false"/>
      <protection locked="false" hidden="false"/>
    </xf>
    <xf numFmtId="164" fontId="4" fillId="0" borderId="0" xfId="0" applyFont="true" applyBorder="fals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right" vertical="top" textRotation="0" wrapText="true" indent="0" shrinkToFit="false"/>
      <protection locked="true" hidden="false"/>
    </xf>
    <xf numFmtId="164" fontId="4" fillId="0" borderId="0" xfId="0" applyFont="true" applyBorder="true" applyAlignment="true" applyProtection="true">
      <alignment horizontal="left" vertical="top" textRotation="0" wrapText="true" indent="0" shrinkToFit="false"/>
      <protection locked="true" hidden="false"/>
    </xf>
    <xf numFmtId="164" fontId="32" fillId="0" borderId="26" xfId="0" applyFont="true" applyBorder="true" applyAlignment="true" applyProtection="true">
      <alignment horizontal="center" vertical="center" textRotation="0" wrapText="false" indent="0" shrinkToFit="false"/>
      <protection locked="true" hidden="false"/>
    </xf>
    <xf numFmtId="164" fontId="32" fillId="0" borderId="10"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left" vertical="top" textRotation="0" wrapText="true" indent="0" shrinkToFit="false"/>
      <protection locked="true" hidden="false"/>
    </xf>
    <xf numFmtId="164" fontId="32" fillId="0" borderId="26" xfId="0" applyFont="true" applyBorder="true" applyAlignment="true" applyProtection="true">
      <alignment horizontal="center" vertical="center" textRotation="0" wrapText="true" indent="0" shrinkToFit="false"/>
      <protection locked="true" hidden="false"/>
    </xf>
    <xf numFmtId="164" fontId="4" fillId="0" borderId="27" xfId="0" applyFont="true" applyBorder="true" applyAlignment="true" applyProtection="true">
      <alignment horizontal="center" vertical="center" textRotation="0" wrapText="false" indent="0" shrinkToFit="false"/>
      <protection locked="true" hidden="false"/>
    </xf>
    <xf numFmtId="167" fontId="34" fillId="16" borderId="28" xfId="0" applyFont="true" applyBorder="true" applyAlignment="true" applyProtection="true">
      <alignment horizontal="center" vertical="center" textRotation="0" wrapText="false" indent="0" shrinkToFit="false"/>
      <protection locked="false" hidden="false"/>
    </xf>
    <xf numFmtId="164" fontId="4" fillId="16" borderId="29" xfId="0" applyFont="true" applyBorder="true" applyAlignment="true" applyProtection="true">
      <alignment horizontal="general" vertical="center" textRotation="0" wrapText="true" indent="0" shrinkToFit="false"/>
      <protection locked="false" hidden="false"/>
    </xf>
    <xf numFmtId="164" fontId="4" fillId="16" borderId="15" xfId="0" applyFont="true" applyBorder="true" applyAlignment="false" applyProtection="true">
      <alignment horizontal="general" vertical="center" textRotation="0" wrapText="false" indent="0" shrinkToFit="false"/>
      <protection locked="false" hidden="false"/>
    </xf>
    <xf numFmtId="164" fontId="4" fillId="16" borderId="15" xfId="0" applyFont="true" applyBorder="true" applyAlignment="true" applyProtection="true">
      <alignment horizontal="general" vertical="center" textRotation="0" wrapText="true" indent="0" shrinkToFit="false"/>
      <protection locked="false" hidden="false"/>
    </xf>
    <xf numFmtId="164" fontId="35" fillId="16" borderId="15" xfId="0" applyFont="true" applyBorder="true" applyAlignment="true" applyProtection="true">
      <alignment horizontal="general" vertical="center" textRotation="0" wrapText="true" indent="0" shrinkToFit="false"/>
      <protection locked="false" hidden="false"/>
    </xf>
    <xf numFmtId="164" fontId="4" fillId="16" borderId="30" xfId="0" applyFont="true" applyBorder="true" applyAlignment="true" applyProtection="true">
      <alignment horizontal="general" vertical="center" textRotation="0" wrapText="true" indent="0" shrinkToFit="false"/>
      <protection locked="false" hidden="false"/>
    </xf>
    <xf numFmtId="168" fontId="4" fillId="0" borderId="31" xfId="0" applyFont="true" applyBorder="true" applyAlignment="true" applyProtection="true">
      <alignment horizontal="center" vertical="center" textRotation="0" wrapText="false" indent="0" shrinkToFit="false"/>
      <protection locked="true" hidden="false"/>
    </xf>
    <xf numFmtId="169" fontId="4" fillId="0" borderId="0" xfId="0" applyFont="true" applyBorder="false" applyAlignment="false" applyProtection="true">
      <alignment horizontal="general" vertical="center" textRotation="0" wrapText="false" indent="0" shrinkToFit="false"/>
      <protection locked="true" hidden="false"/>
    </xf>
    <xf numFmtId="164" fontId="4" fillId="0" borderId="13" xfId="0" applyFont="true" applyBorder="true" applyAlignment="true" applyProtection="true">
      <alignment horizontal="center" vertical="center" textRotation="0" wrapText="false" indent="0" shrinkToFit="false"/>
      <protection locked="true" hidden="false"/>
    </xf>
    <xf numFmtId="167" fontId="34" fillId="16" borderId="32" xfId="0" applyFont="true" applyBorder="true" applyAlignment="true" applyProtection="true">
      <alignment horizontal="center" vertical="center" textRotation="0" wrapText="false" indent="0" shrinkToFit="false"/>
      <protection locked="false" hidden="false"/>
    </xf>
    <xf numFmtId="164" fontId="4" fillId="16" borderId="10" xfId="0" applyFont="true" applyBorder="true" applyAlignment="true" applyProtection="true">
      <alignment horizontal="general" vertical="center" textRotation="0" wrapText="true" indent="0" shrinkToFit="false"/>
      <protection locked="false" hidden="false"/>
    </xf>
    <xf numFmtId="164" fontId="4" fillId="16" borderId="33" xfId="0" applyFont="true" applyBorder="true" applyAlignment="true" applyProtection="true">
      <alignment horizontal="general" vertical="center" textRotation="0" wrapText="true" indent="0" shrinkToFit="false"/>
      <protection locked="false" hidden="false"/>
    </xf>
    <xf numFmtId="164" fontId="4" fillId="16" borderId="10" xfId="0" applyFont="true" applyBorder="true" applyAlignment="true" applyProtection="true">
      <alignment horizontal="general" vertical="center" textRotation="0" wrapText="false" indent="0" shrinkToFit="false"/>
      <protection locked="false" hidden="false"/>
    </xf>
    <xf numFmtId="164" fontId="35" fillId="16" borderId="10" xfId="0" applyFont="true" applyBorder="true" applyAlignment="true" applyProtection="true">
      <alignment horizontal="general" vertical="center" textRotation="0" wrapText="true" indent="0" shrinkToFit="false"/>
      <protection locked="false" hidden="false"/>
    </xf>
    <xf numFmtId="164" fontId="4" fillId="16" borderId="34" xfId="0" applyFont="true" applyBorder="true" applyAlignment="true" applyProtection="true">
      <alignment horizontal="general" vertical="center" textRotation="0" wrapText="true" indent="0" shrinkToFit="false"/>
      <protection locked="false" hidden="false"/>
    </xf>
    <xf numFmtId="167" fontId="34" fillId="16" borderId="35" xfId="0" applyFont="true" applyBorder="true" applyAlignment="true" applyProtection="true">
      <alignment horizontal="center" vertical="center" textRotation="0" wrapText="false" indent="0" shrinkToFit="false"/>
      <protection locked="false" hidden="false"/>
    </xf>
    <xf numFmtId="167" fontId="34" fillId="16" borderId="36" xfId="0" applyFont="true" applyBorder="true" applyAlignment="true" applyProtection="true">
      <alignment horizontal="center" vertical="center" textRotation="0" wrapText="false" indent="0" shrinkToFit="false"/>
      <protection locked="false" hidden="false"/>
    </xf>
    <xf numFmtId="164" fontId="4" fillId="16" borderId="26" xfId="0" applyFont="true" applyBorder="true" applyAlignment="true" applyProtection="true">
      <alignment horizontal="general" vertical="center" textRotation="0" wrapText="false" indent="0" shrinkToFit="false"/>
      <protection locked="false" hidden="false"/>
    </xf>
    <xf numFmtId="164" fontId="4" fillId="16" borderId="26" xfId="0" applyFont="true" applyBorder="true" applyAlignment="false" applyProtection="true">
      <alignment horizontal="general" vertical="center" textRotation="0" wrapText="false" indent="0" shrinkToFit="false"/>
      <protection locked="false" hidden="false"/>
    </xf>
    <xf numFmtId="164" fontId="4" fillId="16" borderId="26" xfId="0" applyFont="true" applyBorder="true" applyAlignment="true" applyProtection="true">
      <alignment horizontal="general" vertical="center" textRotation="0" wrapText="true" indent="0" shrinkToFit="false"/>
      <protection locked="false" hidden="false"/>
    </xf>
    <xf numFmtId="164" fontId="4" fillId="16" borderId="37" xfId="0" applyFont="true" applyBorder="true" applyAlignment="true" applyProtection="true">
      <alignment horizontal="general" vertical="center" textRotation="0" wrapText="true" indent="0" shrinkToFit="false"/>
      <protection locked="false" hidden="false"/>
    </xf>
    <xf numFmtId="164" fontId="0" fillId="24" borderId="0" xfId="0" applyFont="false" applyBorder="false" applyAlignment="false" applyProtection="true">
      <alignment horizontal="general" vertical="center" textRotation="0" wrapText="false" indent="0" shrinkToFit="false"/>
      <protection locked="true" hidden="false"/>
    </xf>
    <xf numFmtId="164" fontId="32" fillId="24" borderId="0" xfId="0" applyFont="true" applyBorder="false" applyAlignment="false" applyProtection="true">
      <alignment horizontal="general" vertical="center" textRotation="0" wrapText="false" indent="0" shrinkToFit="false"/>
      <protection locked="true" hidden="false"/>
    </xf>
    <xf numFmtId="164" fontId="32" fillId="24" borderId="10" xfId="0" applyFont="true" applyBorder="true" applyAlignment="true" applyProtection="true">
      <alignment horizontal="center" vertical="center" textRotation="0" wrapText="false" indent="0" shrinkToFit="false"/>
      <protection locked="true" hidden="false"/>
    </xf>
    <xf numFmtId="164" fontId="4" fillId="24" borderId="10" xfId="0" applyFont="true" applyBorder="true" applyAlignment="true" applyProtection="true">
      <alignment horizontal="center" vertical="center" textRotation="0" wrapText="false" indent="0" shrinkToFit="false"/>
      <protection locked="true" hidden="false"/>
    </xf>
    <xf numFmtId="164" fontId="44" fillId="24" borderId="0" xfId="0" applyFont="true" applyBorder="true" applyAlignment="true" applyProtection="true">
      <alignment horizontal="center" vertical="center" textRotation="0" wrapText="false" indent="0" shrinkToFit="false"/>
      <protection locked="true" hidden="false"/>
    </xf>
    <xf numFmtId="164" fontId="45" fillId="24" borderId="0" xfId="0" applyFont="true" applyBorder="false" applyAlignment="true" applyProtection="true">
      <alignment horizontal="center" vertical="center" textRotation="0" wrapText="false" indent="0" shrinkToFit="false"/>
      <protection locked="true" hidden="false"/>
    </xf>
    <xf numFmtId="164" fontId="31" fillId="24" borderId="0" xfId="0" applyFont="true" applyBorder="false" applyAlignment="false" applyProtection="true">
      <alignment horizontal="general" vertical="center" textRotation="0" wrapText="false" indent="0" shrinkToFit="false"/>
      <protection locked="true" hidden="false"/>
    </xf>
    <xf numFmtId="164" fontId="46" fillId="24" borderId="0" xfId="0" applyFont="true" applyBorder="false" applyAlignment="false" applyProtection="true">
      <alignment horizontal="general" vertical="center" textRotation="0" wrapText="false" indent="0" shrinkToFit="false"/>
      <protection locked="true" hidden="false"/>
    </xf>
    <xf numFmtId="164" fontId="47" fillId="24" borderId="38" xfId="0" applyFont="true" applyBorder="true" applyAlignment="true" applyProtection="true">
      <alignment horizontal="center" vertical="center" textRotation="0" wrapText="false" indent="0" shrinkToFit="false"/>
      <protection locked="true" hidden="false"/>
    </xf>
    <xf numFmtId="164" fontId="48" fillId="24" borderId="39" xfId="0" applyFont="true" applyBorder="true" applyAlignment="true" applyProtection="true">
      <alignment horizontal="general" vertical="center" textRotation="0" wrapText="false" indent="0" shrinkToFit="false"/>
      <protection locked="true" hidden="false"/>
    </xf>
    <xf numFmtId="164" fontId="46" fillId="0" borderId="0" xfId="0" applyFont="true" applyBorder="false" applyAlignment="false" applyProtection="true">
      <alignment horizontal="general" vertical="center" textRotation="0" wrapText="false" indent="0" shrinkToFit="false"/>
      <protection locked="true" hidden="false"/>
    </xf>
    <xf numFmtId="164" fontId="47" fillId="24" borderId="27" xfId="0" applyFont="true" applyBorder="true" applyAlignment="true" applyProtection="true">
      <alignment horizontal="center" vertical="center" textRotation="0" wrapText="false" indent="0" shrinkToFit="false"/>
      <protection locked="true" hidden="false"/>
    </xf>
    <xf numFmtId="164" fontId="48" fillId="24" borderId="40" xfId="0" applyFont="true" applyBorder="true" applyAlignment="true" applyProtection="true">
      <alignment horizontal="general" vertical="center" textRotation="0" wrapText="true" indent="0" shrinkToFit="false"/>
      <protection locked="true" hidden="false"/>
    </xf>
    <xf numFmtId="164" fontId="47" fillId="24" borderId="13" xfId="0" applyFont="true" applyBorder="true" applyAlignment="true" applyProtection="true">
      <alignment horizontal="center" vertical="center" textRotation="0" wrapText="true" indent="0" shrinkToFit="false"/>
      <protection locked="true" hidden="false"/>
    </xf>
    <xf numFmtId="164" fontId="47" fillId="24" borderId="38" xfId="0" applyFont="true" applyBorder="true" applyAlignment="false" applyProtection="true">
      <alignment horizontal="general" vertical="center" textRotation="0" wrapText="false" indent="0" shrinkToFit="false"/>
      <protection locked="true" hidden="false"/>
    </xf>
    <xf numFmtId="164" fontId="48" fillId="24" borderId="41" xfId="0" applyFont="true" applyBorder="true" applyAlignment="true" applyProtection="true">
      <alignment horizontal="general" vertical="center" textRotation="0" wrapText="false" indent="0" shrinkToFit="false"/>
      <protection locked="true" hidden="false"/>
    </xf>
    <xf numFmtId="164" fontId="48" fillId="24" borderId="13" xfId="0" applyFont="true" applyBorder="true" applyAlignment="false" applyProtection="true">
      <alignment horizontal="general" vertical="center" textRotation="0" wrapText="false" indent="0" shrinkToFit="false"/>
      <protection locked="true" hidden="false"/>
    </xf>
    <xf numFmtId="164" fontId="48" fillId="24" borderId="42" xfId="0" applyFont="true" applyBorder="true" applyAlignment="false" applyProtection="true">
      <alignment horizontal="general" vertical="center" textRotation="0" wrapText="false" indent="0" shrinkToFit="false"/>
      <protection locked="true" hidden="false"/>
    </xf>
    <xf numFmtId="164" fontId="46" fillId="24" borderId="42" xfId="0" applyFont="true" applyBorder="true" applyAlignment="false" applyProtection="true">
      <alignment horizontal="general" vertical="center" textRotation="0" wrapText="false" indent="0" shrinkToFit="false"/>
      <protection locked="true" hidden="false"/>
    </xf>
    <xf numFmtId="164" fontId="48" fillId="24" borderId="22" xfId="0" applyFont="true" applyBorder="true" applyAlignment="true" applyProtection="true">
      <alignment horizontal="general" vertical="center" textRotation="0" wrapText="false" indent="0" shrinkToFit="false"/>
      <protection locked="true" hidden="false"/>
    </xf>
    <xf numFmtId="164" fontId="48" fillId="24" borderId="15" xfId="0" applyFont="true" applyBorder="true" applyAlignment="true" applyProtection="true">
      <alignment horizontal="general" vertical="center" textRotation="0" wrapText="false" indent="0" shrinkToFit="false"/>
      <protection locked="true" hidden="false"/>
    </xf>
    <xf numFmtId="164" fontId="47" fillId="24" borderId="43" xfId="0" applyFont="true" applyBorder="true" applyAlignment="true" applyProtection="true">
      <alignment horizontal="center" vertical="center" textRotation="0" wrapText="true" indent="0" shrinkToFit="false"/>
      <protection locked="true" hidden="false"/>
    </xf>
    <xf numFmtId="164" fontId="49" fillId="0" borderId="0" xfId="0" applyFont="true" applyBorder="false" applyAlignment="false" applyProtection="true">
      <alignment horizontal="general" vertical="center" textRotation="0" wrapText="false" indent="0" shrinkToFit="false"/>
      <protection locked="true" hidden="false"/>
    </xf>
    <xf numFmtId="164" fontId="47" fillId="24" borderId="44" xfId="0" applyFont="true" applyBorder="true" applyAlignment="true" applyProtection="true">
      <alignment horizontal="center" vertical="center" textRotation="0" wrapText="true" indent="0" shrinkToFit="false"/>
      <protection locked="true" hidden="false"/>
    </xf>
    <xf numFmtId="164" fontId="47" fillId="24" borderId="10" xfId="0" applyFont="true" applyBorder="true" applyAlignment="true" applyProtection="true">
      <alignment horizontal="center" vertical="center" textRotation="0" wrapText="false" indent="0" shrinkToFit="false"/>
      <protection locked="true" hidden="false"/>
    </xf>
    <xf numFmtId="164" fontId="48" fillId="24" borderId="10" xfId="0" applyFont="true" applyBorder="true" applyAlignment="true" applyProtection="true">
      <alignment horizontal="center" vertical="center" textRotation="0" wrapText="false" indent="0" shrinkToFit="true"/>
      <protection locked="true" hidden="false"/>
    </xf>
    <xf numFmtId="164" fontId="48" fillId="24" borderId="10"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false" applyProtection="true">
      <alignment horizontal="general" vertical="center" textRotation="0" wrapText="false" indent="0" shrinkToFit="false"/>
      <protection locked="true" hidden="false"/>
    </xf>
    <xf numFmtId="164" fontId="31" fillId="24" borderId="0" xfId="0" applyFont="true" applyBorder="false" applyAlignment="true" applyProtection="true">
      <alignment horizontal="left" vertical="center" textRotation="0" wrapText="false" indent="0" shrinkToFit="false"/>
      <protection locked="true" hidden="false"/>
    </xf>
    <xf numFmtId="164" fontId="4" fillId="24" borderId="0" xfId="0" applyFont="true" applyBorder="false" applyAlignment="true" applyProtection="true">
      <alignment horizontal="center" vertical="center" textRotation="0" wrapText="false" indent="0" shrinkToFit="false"/>
      <protection locked="true" hidden="false"/>
    </xf>
    <xf numFmtId="164" fontId="4" fillId="24" borderId="0" xfId="0" applyFont="true" applyBorder="false" applyAlignment="true" applyProtection="true">
      <alignment horizontal="general" vertical="center" textRotation="0" wrapText="false" indent="0" shrinkToFit="true"/>
      <protection locked="true" hidden="false"/>
    </xf>
    <xf numFmtId="164" fontId="4" fillId="24" borderId="0" xfId="0" applyFont="true" applyBorder="false" applyAlignment="true" applyProtection="true">
      <alignment horizontal="left" vertical="center" textRotation="0" wrapText="false" indent="0" shrinkToFit="false"/>
      <protection locked="true" hidden="false"/>
    </xf>
    <xf numFmtId="164" fontId="40" fillId="24" borderId="0" xfId="0" applyFont="true" applyBorder="false" applyAlignment="false" applyProtection="true">
      <alignment horizontal="general" vertical="center" textRotation="0" wrapText="false" indent="0" shrinkToFit="false"/>
      <protection locked="true" hidden="false"/>
    </xf>
    <xf numFmtId="164" fontId="35" fillId="24" borderId="0" xfId="0" applyFont="true" applyBorder="false" applyAlignment="false" applyProtection="true">
      <alignment horizontal="general" vertical="center" textRotation="0" wrapText="false" indent="0" shrinkToFit="false"/>
      <protection locked="true" hidden="false"/>
    </xf>
    <xf numFmtId="164" fontId="48" fillId="24" borderId="0" xfId="0" applyFont="true" applyBorder="false" applyAlignment="true" applyProtection="true">
      <alignment horizontal="left" vertical="center" textRotation="0" wrapText="false" indent="0" shrinkToFit="false"/>
      <protection locked="true" hidden="false"/>
    </xf>
    <xf numFmtId="164" fontId="48" fillId="24" borderId="0" xfId="0" applyFont="true" applyBorder="false" applyAlignment="true" applyProtection="true">
      <alignment horizontal="center" vertical="center" textRotation="0" wrapText="false" indent="0" shrinkToFit="false"/>
      <protection locked="true" hidden="false"/>
    </xf>
    <xf numFmtId="164" fontId="48" fillId="24" borderId="0" xfId="0" applyFont="true" applyBorder="false" applyAlignment="true" applyProtection="true">
      <alignment horizontal="general" vertical="center" textRotation="0" wrapText="false" indent="0" shrinkToFit="true"/>
      <protection locked="true" hidden="false"/>
    </xf>
    <xf numFmtId="168" fontId="28" fillId="24" borderId="0" xfId="0" applyFont="true" applyBorder="false" applyAlignment="true" applyProtection="true">
      <alignment horizontal="right" vertical="center" textRotation="0" wrapText="false" indent="0" shrinkToFit="false"/>
      <protection locked="true" hidden="false"/>
    </xf>
    <xf numFmtId="164" fontId="28" fillId="24" borderId="0" xfId="0" applyFont="true" applyBorder="false" applyAlignment="true" applyProtection="true">
      <alignment horizontal="right" vertical="center" textRotation="0" wrapText="false" indent="0" shrinkToFit="false"/>
      <protection locked="true" hidden="false"/>
    </xf>
    <xf numFmtId="164" fontId="50" fillId="24" borderId="0" xfId="0" applyFont="true" applyBorder="false" applyAlignment="true" applyProtection="true">
      <alignment horizontal="right" vertical="center" textRotation="0" wrapText="false" indent="0" shrinkToFit="false"/>
      <protection locked="true" hidden="false"/>
    </xf>
    <xf numFmtId="164" fontId="49" fillId="24" borderId="0" xfId="0" applyFont="true" applyBorder="false" applyAlignment="false" applyProtection="true">
      <alignment horizontal="general" vertical="center" textRotation="0" wrapText="false" indent="0" shrinkToFit="false"/>
      <protection locked="true" hidden="false"/>
    </xf>
    <xf numFmtId="164" fontId="36" fillId="25" borderId="10" xfId="0" applyFont="true" applyBorder="true" applyAlignment="true" applyProtection="true">
      <alignment horizontal="left" vertical="center" textRotation="0" wrapText="false" indent="0" shrinkToFit="false"/>
      <protection locked="true" hidden="false"/>
    </xf>
    <xf numFmtId="164" fontId="51" fillId="24" borderId="13" xfId="0" applyFont="true" applyBorder="true" applyAlignment="true" applyProtection="true">
      <alignment horizontal="center" vertical="center" textRotation="0" wrapText="false" indent="0" shrinkToFit="false"/>
      <protection locked="true" hidden="false"/>
    </xf>
    <xf numFmtId="164" fontId="52" fillId="24" borderId="31" xfId="0" applyFont="true" applyBorder="true" applyAlignment="true" applyProtection="true">
      <alignment horizontal="left" vertical="center" textRotation="0" wrapText="false" indent="0" shrinkToFit="false"/>
      <protection locked="true" hidden="false"/>
    </xf>
    <xf numFmtId="170" fontId="46" fillId="0" borderId="45" xfId="74" applyFont="true" applyBorder="true" applyAlignment="true" applyProtection="true">
      <alignment horizontal="right" vertical="center" textRotation="0" wrapText="false" indent="0" shrinkToFit="true"/>
      <protection locked="true" hidden="false"/>
    </xf>
    <xf numFmtId="164" fontId="52" fillId="0" borderId="46" xfId="0" applyFont="true" applyBorder="true" applyAlignment="false" applyProtection="true">
      <alignment horizontal="general" vertical="center" textRotation="0" wrapText="false" indent="0" shrinkToFit="false"/>
      <protection locked="true" hidden="false"/>
    </xf>
    <xf numFmtId="164" fontId="52" fillId="24" borderId="42" xfId="0" applyFont="true" applyBorder="true" applyAlignment="true" applyProtection="true">
      <alignment horizontal="left" vertical="center" textRotation="0" wrapText="false" indent="0" shrinkToFit="false"/>
      <protection locked="true" hidden="false"/>
    </xf>
    <xf numFmtId="170" fontId="46" fillId="26" borderId="11" xfId="74" applyFont="true" applyBorder="true" applyAlignment="true" applyProtection="true">
      <alignment horizontal="right" vertical="center" textRotation="0" wrapText="false" indent="0" shrinkToFit="true"/>
      <protection locked="false" hidden="false"/>
    </xf>
    <xf numFmtId="164" fontId="52" fillId="0" borderId="31" xfId="0" applyFont="true" applyBorder="true" applyAlignment="false" applyProtection="true">
      <alignment horizontal="general" vertical="center" textRotation="0" wrapText="false" indent="0" shrinkToFit="false"/>
      <protection locked="true" hidden="false"/>
    </xf>
    <xf numFmtId="164" fontId="4" fillId="24" borderId="0" xfId="0" applyFont="true" applyBorder="false" applyAlignment="false" applyProtection="true">
      <alignment horizontal="general" vertical="center" textRotation="0" wrapText="false" indent="0" shrinkToFit="false"/>
      <protection locked="true" hidden="false"/>
    </xf>
    <xf numFmtId="164" fontId="53" fillId="27" borderId="11" xfId="0" applyFont="true" applyBorder="true" applyAlignment="true" applyProtection="true">
      <alignment horizontal="center" vertical="center" textRotation="0" wrapText="false" indent="0" shrinkToFit="false"/>
      <protection locked="true" hidden="false"/>
    </xf>
    <xf numFmtId="164" fontId="22" fillId="24" borderId="0" xfId="0" applyFont="true" applyBorder="true" applyAlignment="true" applyProtection="true">
      <alignment horizontal="general" vertical="center" textRotation="0" wrapText="true" indent="0" shrinkToFit="false"/>
      <protection locked="true" hidden="false"/>
    </xf>
    <xf numFmtId="164" fontId="22" fillId="24" borderId="21" xfId="0" applyFont="true" applyBorder="true" applyAlignment="true" applyProtection="true">
      <alignment horizontal="general" vertical="center" textRotation="0" wrapText="true" indent="0" shrinkToFit="false"/>
      <protection locked="true" hidden="false"/>
    </xf>
    <xf numFmtId="164" fontId="22" fillId="24" borderId="47" xfId="0" applyFont="true" applyBorder="true" applyAlignment="true" applyProtection="true">
      <alignment horizontal="general" vertical="center" textRotation="0" wrapText="true" indent="0" shrinkToFit="false"/>
      <protection locked="true" hidden="false"/>
    </xf>
    <xf numFmtId="164" fontId="52" fillId="24" borderId="31" xfId="0" applyFont="true" applyBorder="true" applyAlignment="true" applyProtection="true">
      <alignment horizontal="left" vertical="center" textRotation="0" wrapText="true" indent="0" shrinkToFit="false"/>
      <protection locked="true" hidden="false"/>
    </xf>
    <xf numFmtId="164" fontId="54" fillId="0" borderId="11" xfId="0" applyFont="true" applyBorder="true" applyAlignment="true" applyProtection="true">
      <alignment horizontal="left" vertical="center" textRotation="0" wrapText="false" indent="0" shrinkToFit="false"/>
      <protection locked="true" hidden="false"/>
    </xf>
    <xf numFmtId="164" fontId="52" fillId="24" borderId="42" xfId="0" applyFont="true" applyBorder="true" applyAlignment="true" applyProtection="true">
      <alignment horizontal="left" vertical="center" textRotation="0" wrapText="true" indent="0" shrinkToFit="false"/>
      <protection locked="true" hidden="false"/>
    </xf>
    <xf numFmtId="164" fontId="52" fillId="0" borderId="32" xfId="0" applyFont="true" applyBorder="true" applyAlignment="false" applyProtection="true">
      <alignment horizontal="general" vertical="center" textRotation="0" wrapText="false" indent="0" shrinkToFit="false"/>
      <protection locked="true" hidden="false"/>
    </xf>
    <xf numFmtId="164" fontId="55" fillId="24" borderId="0" xfId="0" applyFont="true" applyBorder="false" applyAlignment="true" applyProtection="true">
      <alignment horizontal="left" vertical="center" textRotation="0" wrapText="false" indent="0" shrinkToFit="false"/>
      <protection locked="true" hidden="false"/>
    </xf>
    <xf numFmtId="164" fontId="35" fillId="24" borderId="0" xfId="0" applyFont="true" applyBorder="false" applyAlignment="true" applyProtection="true">
      <alignment horizontal="center" vertical="center" textRotation="0" wrapText="true" indent="0" shrinkToFit="false"/>
      <protection locked="true" hidden="false"/>
    </xf>
    <xf numFmtId="164" fontId="51" fillId="24" borderId="0" xfId="0" applyFont="true" applyBorder="false" applyAlignment="true" applyProtection="true">
      <alignment horizontal="center" vertical="center" textRotation="0" wrapText="true" indent="0" shrinkToFit="false"/>
      <protection locked="true" hidden="false"/>
    </xf>
    <xf numFmtId="164" fontId="35" fillId="24" borderId="0" xfId="0" applyFont="true" applyBorder="false" applyAlignment="true" applyProtection="true">
      <alignment horizontal="center" vertical="center" textRotation="0" wrapText="true" indent="0" shrinkToFit="true"/>
      <protection locked="true" hidden="false"/>
    </xf>
    <xf numFmtId="171" fontId="46" fillId="24" borderId="0" xfId="19" applyFont="true" applyBorder="true" applyAlignment="true" applyProtection="true">
      <alignment horizontal="center" vertical="center" textRotation="0" wrapText="false" indent="0" shrinkToFit="false"/>
      <protection locked="true" hidden="false"/>
    </xf>
    <xf numFmtId="164" fontId="35" fillId="24" borderId="0" xfId="0" applyFont="true" applyBorder="false" applyAlignment="true" applyProtection="true">
      <alignment horizontal="left" vertical="top" textRotation="0" wrapText="true" indent="0" shrinkToFit="true"/>
      <protection locked="true" hidden="false"/>
    </xf>
    <xf numFmtId="168" fontId="51" fillId="24" borderId="0" xfId="0" applyFont="true" applyBorder="false" applyAlignment="false" applyProtection="true">
      <alignment horizontal="general" vertical="center" textRotation="0" wrapText="false" indent="0" shrinkToFit="false"/>
      <protection locked="true" hidden="false"/>
    </xf>
    <xf numFmtId="168" fontId="51" fillId="0" borderId="0" xfId="0" applyFont="true" applyBorder="false" applyAlignment="false" applyProtection="true">
      <alignment horizontal="general" vertical="center" textRotation="0" wrapText="false" indent="0" shrinkToFit="false"/>
      <protection locked="true" hidden="false"/>
    </xf>
    <xf numFmtId="164" fontId="56" fillId="24" borderId="0" xfId="0" applyFont="true" applyBorder="false" applyAlignment="true" applyProtection="true">
      <alignment horizontal="center" vertical="top" textRotation="0" wrapText="false" indent="0" shrinkToFit="false"/>
      <protection locked="true" hidden="false"/>
    </xf>
    <xf numFmtId="164" fontId="14" fillId="24" borderId="0" xfId="0" applyFont="true" applyBorder="true" applyAlignment="true" applyProtection="true">
      <alignment horizontal="left" vertical="top" textRotation="0" wrapText="true" indent="0" shrinkToFit="false"/>
      <protection locked="true" hidden="false"/>
    </xf>
    <xf numFmtId="164" fontId="50" fillId="24" borderId="0" xfId="0" applyFont="true" applyBorder="false" applyAlignment="fals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left" vertical="top" textRotation="0" wrapText="true" indent="0" shrinkToFit="false"/>
      <protection locked="true" hidden="false"/>
    </xf>
    <xf numFmtId="164" fontId="51" fillId="24" borderId="0" xfId="0" applyFont="true" applyBorder="false" applyAlignment="true" applyProtection="true">
      <alignment horizontal="left" vertical="center" textRotation="0" wrapText="true" indent="0" shrinkToFit="false"/>
      <protection locked="true" hidden="false"/>
    </xf>
    <xf numFmtId="164" fontId="51" fillId="24" borderId="0" xfId="0" applyFont="true" applyBorder="false" applyAlignment="true" applyProtection="true">
      <alignment horizontal="left" vertical="center" textRotation="0" wrapText="false" indent="0" shrinkToFit="false"/>
      <protection locked="true" hidden="false"/>
    </xf>
    <xf numFmtId="168" fontId="14" fillId="24" borderId="0" xfId="0" applyFont="true" applyBorder="false" applyAlignment="true" applyProtection="true">
      <alignment horizontal="right" vertical="center" textRotation="0" wrapText="false" indent="0" shrinkToFit="false"/>
      <protection locked="true" hidden="false"/>
    </xf>
    <xf numFmtId="168" fontId="46" fillId="24" borderId="0" xfId="0" applyFont="true" applyBorder="false" applyAlignment="true" applyProtection="true">
      <alignment horizontal="right" vertical="center" textRotation="0" wrapText="false" indent="0" shrinkToFit="false"/>
      <protection locked="true" hidden="false"/>
    </xf>
    <xf numFmtId="164" fontId="51" fillId="24" borderId="0" xfId="0" applyFont="true" applyBorder="false" applyAlignment="false" applyProtection="true">
      <alignment horizontal="general" vertical="center" textRotation="0" wrapText="false" indent="0" shrinkToFit="false"/>
      <protection locked="true" hidden="false"/>
    </xf>
    <xf numFmtId="164" fontId="14" fillId="24" borderId="38" xfId="0" applyFont="true" applyBorder="true" applyAlignment="true" applyProtection="true">
      <alignment horizontal="center" vertical="center" textRotation="0" wrapText="false" indent="0" shrinkToFit="false"/>
      <protection locked="true" hidden="false"/>
    </xf>
    <xf numFmtId="164" fontId="52" fillId="24" borderId="48" xfId="0" applyFont="true" applyBorder="true" applyAlignment="true" applyProtection="true">
      <alignment horizontal="left" vertical="center" textRotation="0" wrapText="false" indent="0" shrinkToFit="false"/>
      <protection locked="true" hidden="false"/>
    </xf>
    <xf numFmtId="168" fontId="46" fillId="0" borderId="11" xfId="0" applyFont="true" applyBorder="true" applyAlignment="true" applyProtection="true">
      <alignment horizontal="right" vertical="center" textRotation="0" wrapText="false" indent="0" shrinkToFit="true"/>
      <protection locked="true" hidden="false"/>
    </xf>
    <xf numFmtId="168" fontId="52" fillId="0" borderId="49" xfId="0" applyFont="true" applyBorder="true" applyAlignment="false" applyProtection="true">
      <alignment horizontal="general" vertical="center" textRotation="0" wrapText="false" indent="0" shrinkToFit="false"/>
      <protection locked="true" hidden="false"/>
    </xf>
    <xf numFmtId="164" fontId="0" fillId="24" borderId="44" xfId="0" applyFont="true" applyBorder="true" applyAlignment="false" applyProtection="true">
      <alignment horizontal="general" vertical="center" textRotation="0" wrapText="false" indent="0" shrinkToFit="false"/>
      <protection locked="true" hidden="false"/>
    </xf>
    <xf numFmtId="168" fontId="51" fillId="24" borderId="0" xfId="0" applyFont="true" applyBorder="false" applyAlignment="true" applyProtection="true">
      <alignment horizontal="general" vertical="center" textRotation="255" wrapText="false" indent="0" shrinkToFit="false"/>
      <protection locked="true" hidden="false"/>
    </xf>
    <xf numFmtId="164" fontId="54" fillId="24" borderId="11" xfId="0" applyFont="true" applyBorder="true" applyAlignment="true" applyProtection="true">
      <alignment horizontal="left" vertical="center" textRotation="0" wrapText="true" indent="0" shrinkToFit="false"/>
      <protection locked="true" hidden="false"/>
    </xf>
    <xf numFmtId="164" fontId="14" fillId="24" borderId="44" xfId="0" applyFont="true" applyBorder="true" applyAlignment="true" applyProtection="true">
      <alignment horizontal="center" vertical="center" textRotation="0" wrapText="false" indent="0" shrinkToFit="false"/>
      <protection locked="true" hidden="false"/>
    </xf>
    <xf numFmtId="164" fontId="52" fillId="24" borderId="50" xfId="0" applyFont="true" applyBorder="true" applyAlignment="true" applyProtection="true">
      <alignment horizontal="left" vertical="center" textRotation="0" wrapText="false" indent="0" shrinkToFit="false"/>
      <protection locked="true" hidden="false"/>
    </xf>
    <xf numFmtId="168" fontId="46" fillId="26" borderId="11" xfId="0" applyFont="true" applyBorder="true" applyAlignment="true" applyProtection="true">
      <alignment horizontal="right" vertical="center" textRotation="0" wrapText="false" indent="0" shrinkToFit="true"/>
      <protection locked="false" hidden="false"/>
    </xf>
    <xf numFmtId="164" fontId="52" fillId="24" borderId="51" xfId="0" applyFont="true" applyBorder="true" applyAlignment="true" applyProtection="true">
      <alignment horizontal="left" vertical="center" textRotation="0" wrapText="true" indent="0" shrinkToFit="false"/>
      <protection locked="true" hidden="false"/>
    </xf>
    <xf numFmtId="164" fontId="52" fillId="24" borderId="41" xfId="0" applyFont="true" applyBorder="true" applyAlignment="true" applyProtection="true">
      <alignment horizontal="left" vertical="center" textRotation="0" wrapText="true" indent="0" shrinkToFit="false"/>
      <protection locked="true" hidden="false"/>
    </xf>
    <xf numFmtId="168" fontId="52" fillId="0" borderId="31" xfId="0" applyFont="true" applyBorder="true" applyAlignment="false" applyProtection="true">
      <alignment horizontal="general" vertical="center" textRotation="0" wrapText="false" indent="0" shrinkToFit="false"/>
      <protection locked="true" hidden="false"/>
    </xf>
    <xf numFmtId="164" fontId="14" fillId="24" borderId="52" xfId="0" applyFont="true" applyBorder="true" applyAlignment="true" applyProtection="true">
      <alignment horizontal="center" vertical="center" textRotation="0" wrapText="false" indent="0" shrinkToFit="false"/>
      <protection locked="true" hidden="false"/>
    </xf>
    <xf numFmtId="164" fontId="51" fillId="24" borderId="53" xfId="0" applyFont="true" applyBorder="true" applyAlignment="true" applyProtection="true">
      <alignment horizontal="left" vertical="center" textRotation="0" wrapText="false" indent="0" shrinkToFit="false"/>
      <protection locked="true" hidden="false"/>
    </xf>
    <xf numFmtId="164" fontId="51" fillId="24" borderId="53" xfId="0" applyFont="true" applyBorder="true" applyAlignment="true" applyProtection="true">
      <alignment horizontal="left" vertical="center" textRotation="0" wrapText="true" indent="0" shrinkToFit="false"/>
      <protection locked="true" hidden="false"/>
    </xf>
    <xf numFmtId="164" fontId="51" fillId="24" borderId="54" xfId="0" applyFont="true" applyBorder="true" applyAlignment="true" applyProtection="true">
      <alignment horizontal="left" vertical="center" textRotation="0" wrapText="true" indent="0" shrinkToFit="false"/>
      <protection locked="true" hidden="false"/>
    </xf>
    <xf numFmtId="164" fontId="56" fillId="24" borderId="0" xfId="0" applyFont="true" applyBorder="fals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left" vertical="center" textRotation="0" wrapText="true" indent="0" shrinkToFit="false"/>
      <protection locked="true" hidden="false"/>
    </xf>
    <xf numFmtId="164" fontId="0" fillId="24" borderId="0" xfId="0" applyFont="false" applyBorder="false" applyAlignment="true" applyProtection="true">
      <alignment horizontal="left" vertical="center" textRotation="0" wrapText="true" indent="0" shrinkToFit="false"/>
      <protection locked="true" hidden="false"/>
    </xf>
    <xf numFmtId="164" fontId="55" fillId="24" borderId="0" xfId="0" applyFont="true" applyBorder="false" applyAlignment="true" applyProtection="true">
      <alignment horizontal="center" vertical="top" textRotation="0" wrapText="false" indent="0" shrinkToFit="false"/>
      <protection locked="true" hidden="false"/>
    </xf>
    <xf numFmtId="164" fontId="35" fillId="24" borderId="0" xfId="0" applyFont="true" applyBorder="true" applyAlignment="true" applyProtection="true">
      <alignment horizontal="left" vertical="top" textRotation="0" wrapText="true" indent="0" shrinkToFit="false"/>
      <protection locked="true" hidden="false"/>
    </xf>
    <xf numFmtId="164" fontId="35" fillId="24" borderId="0" xfId="0" applyFont="true" applyBorder="false" applyAlignment="true" applyProtection="true">
      <alignment horizontal="general" vertical="top" textRotation="0" wrapText="true" indent="0" shrinkToFit="false"/>
      <protection locked="true" hidden="false"/>
    </xf>
    <xf numFmtId="164" fontId="14" fillId="24" borderId="0" xfId="0" applyFont="true" applyBorder="false" applyAlignment="true" applyProtection="true">
      <alignment horizontal="right" vertical="top" textRotation="0" wrapText="false" indent="0" shrinkToFit="false"/>
      <protection locked="true" hidden="false"/>
    </xf>
    <xf numFmtId="164" fontId="40" fillId="24" borderId="0" xfId="0" applyFont="true" applyBorder="true" applyAlignment="true" applyProtection="true">
      <alignment horizontal="left" vertical="center" textRotation="0" wrapText="false" indent="0" shrinkToFit="false"/>
      <protection locked="true" hidden="false"/>
    </xf>
    <xf numFmtId="164" fontId="25" fillId="24" borderId="0" xfId="0" applyFont="true" applyBorder="false" applyAlignment="true" applyProtection="true">
      <alignment horizontal="center" vertical="center" textRotation="0" wrapText="false" indent="0" shrinkToFit="false"/>
      <protection locked="true" hidden="false"/>
    </xf>
    <xf numFmtId="164" fontId="55" fillId="24" borderId="0" xfId="0" applyFont="true" applyBorder="true" applyAlignment="true" applyProtection="true">
      <alignment horizontal="left" vertical="center" textRotation="0" wrapText="false" indent="0" shrinkToFit="false"/>
      <protection locked="true" hidden="false"/>
    </xf>
    <xf numFmtId="164" fontId="36" fillId="0" borderId="33" xfId="0" applyFont="true" applyBorder="true" applyAlignment="true" applyProtection="true">
      <alignment horizontal="general" vertical="center" textRotation="0" wrapText="true" indent="0" shrinkToFit="false"/>
      <protection locked="true" hidden="false"/>
    </xf>
    <xf numFmtId="164" fontId="50" fillId="26" borderId="14" xfId="0" applyFont="true" applyBorder="true" applyAlignment="true" applyProtection="true">
      <alignment horizontal="left" vertical="center" textRotation="0" wrapText="true" indent="0" shrinkToFit="false"/>
      <protection locked="false" hidden="false"/>
    </xf>
    <xf numFmtId="164" fontId="54" fillId="0" borderId="11" xfId="0" applyFont="true" applyBorder="true" applyAlignment="true" applyProtection="true">
      <alignment horizontal="center" vertical="center" textRotation="0" wrapText="false" indent="0" shrinkToFit="false"/>
      <protection locked="true" hidden="false"/>
    </xf>
    <xf numFmtId="164" fontId="50" fillId="26" borderId="55" xfId="0" applyFont="true" applyBorder="true" applyAlignment="true" applyProtection="true">
      <alignment horizontal="left" vertical="center" textRotation="0" wrapText="true" indent="0" shrinkToFit="false"/>
      <protection locked="false" hidden="false"/>
    </xf>
    <xf numFmtId="164" fontId="50" fillId="24" borderId="0" xfId="0" applyFont="true" applyBorder="false" applyAlignment="true" applyProtection="true">
      <alignment horizontal="general" vertical="center" textRotation="0" wrapText="true" indent="0" shrinkToFit="false"/>
      <protection locked="true" hidden="false"/>
    </xf>
    <xf numFmtId="164" fontId="50" fillId="0" borderId="0" xfId="0" applyFont="true" applyBorder="false" applyAlignment="true" applyProtection="true">
      <alignment horizontal="general" vertical="center" textRotation="0" wrapText="true" indent="0" shrinkToFit="false"/>
      <protection locked="true" hidden="false"/>
    </xf>
    <xf numFmtId="164" fontId="57" fillId="24" borderId="0" xfId="0" applyFont="true" applyBorder="false" applyAlignment="false" applyProtection="true">
      <alignment horizontal="general" vertical="center" textRotation="0" wrapText="false" indent="0" shrinkToFit="false"/>
      <protection locked="true" hidden="false"/>
    </xf>
    <xf numFmtId="167" fontId="31" fillId="24" borderId="0" xfId="0" applyFont="true" applyBorder="true" applyAlignment="true" applyProtection="true">
      <alignment horizontal="general" vertical="center" textRotation="0" wrapText="false" indent="0" shrinkToFit="false"/>
      <protection locked="true" hidden="false"/>
    </xf>
    <xf numFmtId="164" fontId="57" fillId="0" borderId="0" xfId="0" applyFont="true" applyBorder="false" applyAlignment="false" applyProtection="true">
      <alignment horizontal="general" vertical="center" textRotation="0" wrapText="false" indent="0" shrinkToFit="false"/>
      <protection locked="true" hidden="false"/>
    </xf>
    <xf numFmtId="164" fontId="58" fillId="0" borderId="0" xfId="0" applyFont="true" applyBorder="false" applyAlignment="false" applyProtection="true">
      <alignment horizontal="general" vertical="center" textRotation="0" wrapText="false" indent="0" shrinkToFit="false"/>
      <protection locked="true" hidden="false"/>
    </xf>
    <xf numFmtId="164" fontId="40" fillId="24" borderId="0" xfId="0" applyFont="true" applyBorder="true" applyAlignment="true" applyProtection="true">
      <alignment horizontal="left" vertical="top" textRotation="0" wrapText="true" indent="0" shrinkToFit="false"/>
      <protection locked="true" hidden="false"/>
    </xf>
    <xf numFmtId="164" fontId="59" fillId="0" borderId="56" xfId="0" applyFont="true" applyBorder="true" applyAlignment="true" applyProtection="true">
      <alignment horizontal="center" vertical="center" textRotation="0" wrapText="false" indent="0" shrinkToFit="false"/>
      <protection locked="true" hidden="false"/>
    </xf>
    <xf numFmtId="164" fontId="60" fillId="0" borderId="0" xfId="0" applyFont="true" applyBorder="false" applyAlignment="true" applyProtection="true">
      <alignment horizontal="center" vertical="center" textRotation="0" wrapText="false" indent="0" shrinkToFit="false"/>
      <protection locked="true" hidden="false"/>
    </xf>
    <xf numFmtId="167" fontId="47" fillId="0" borderId="13" xfId="0" applyFont="true" applyBorder="true" applyAlignment="true" applyProtection="true">
      <alignment horizontal="left" vertical="center" textRotation="0" wrapText="true" indent="0" shrinkToFit="false"/>
      <protection locked="true" hidden="false"/>
    </xf>
    <xf numFmtId="164" fontId="22" fillId="27" borderId="11" xfId="0" applyFont="true" applyBorder="true" applyAlignment="true" applyProtection="true">
      <alignment horizontal="center" vertical="center" textRotation="0" wrapText="false" indent="0" shrinkToFit="false"/>
      <protection locked="true" hidden="false"/>
    </xf>
    <xf numFmtId="164" fontId="36" fillId="24" borderId="12" xfId="0" applyFont="true" applyBorder="true" applyAlignment="true" applyProtection="true">
      <alignment horizontal="left" vertical="center" textRotation="0" wrapText="true" indent="0" shrinkToFit="false"/>
      <protection locked="true" hidden="false"/>
    </xf>
    <xf numFmtId="168" fontId="4" fillId="24" borderId="38" xfId="0" applyFont="true" applyBorder="true" applyAlignment="true" applyProtection="true">
      <alignment horizontal="general" vertical="center" textRotation="0" wrapText="false" indent="0" shrinkToFit="false"/>
      <protection locked="true" hidden="false"/>
    </xf>
    <xf numFmtId="164" fontId="36" fillId="24" borderId="10" xfId="0" applyFont="true" applyBorder="true" applyAlignment="false" applyProtection="true">
      <alignment horizontal="general" vertical="center" textRotation="0" wrapText="false" indent="0" shrinkToFit="false"/>
      <protection locked="true" hidden="false"/>
    </xf>
    <xf numFmtId="164" fontId="0" fillId="24" borderId="0" xfId="0" applyFont="false" applyBorder="true" applyAlignment="false" applyProtection="true">
      <alignment horizontal="general" vertical="center" textRotation="0" wrapText="false" indent="0" shrinkToFit="false"/>
      <protection locked="true" hidden="false"/>
    </xf>
    <xf numFmtId="164" fontId="36" fillId="24" borderId="13" xfId="0" applyFont="true" applyBorder="true" applyAlignment="true" applyProtection="true">
      <alignment horizontal="left" vertical="center" textRotation="0" wrapText="true" indent="0" shrinkToFit="false"/>
      <protection locked="true" hidden="false"/>
    </xf>
    <xf numFmtId="168" fontId="4" fillId="26" borderId="11" xfId="0" applyFont="true" applyBorder="true" applyAlignment="false" applyProtection="true">
      <alignment horizontal="general" vertical="center" textRotation="0" wrapText="false" indent="0" shrinkToFit="false"/>
      <protection locked="false" hidden="false"/>
    </xf>
    <xf numFmtId="164" fontId="36" fillId="24" borderId="31" xfId="0" applyFont="true" applyBorder="true" applyAlignment="false" applyProtection="true">
      <alignment horizontal="general" vertical="center" textRotation="0" wrapText="false" indent="0" shrinkToFit="false"/>
      <protection locked="true" hidden="false"/>
    </xf>
    <xf numFmtId="164" fontId="50" fillId="24" borderId="0" xfId="0" applyFont="true" applyBorder="false" applyAlignment="true" applyProtection="true">
      <alignment horizontal="left" vertical="center" textRotation="0" wrapText="false" indent="0" shrinkToFit="false"/>
      <protection locked="true" hidden="false"/>
    </xf>
    <xf numFmtId="164" fontId="59" fillId="0" borderId="57" xfId="0" applyFont="true" applyBorder="true" applyAlignment="true" applyProtection="true">
      <alignment horizontal="center" vertical="center" textRotation="0" wrapText="false" indent="0" shrinkToFit="false"/>
      <protection locked="true" hidden="false"/>
    </xf>
    <xf numFmtId="167" fontId="61" fillId="24" borderId="0" xfId="0" applyFont="true" applyBorder="false" applyAlignment="true" applyProtection="true">
      <alignment horizontal="general" vertical="center" textRotation="0" wrapText="false" indent="0" shrinkToFit="false"/>
      <protection locked="true" hidden="false"/>
    </xf>
    <xf numFmtId="164" fontId="59" fillId="0" borderId="58" xfId="0" applyFont="true" applyBorder="true" applyAlignment="true" applyProtection="true">
      <alignment horizontal="center" vertical="center" textRotation="0" wrapText="true" indent="0" shrinkToFit="false"/>
      <protection locked="true" hidden="false"/>
    </xf>
    <xf numFmtId="164" fontId="60" fillId="0" borderId="4" xfId="0" applyFont="true" applyBorder="true" applyAlignment="true" applyProtection="true">
      <alignment horizontal="center" vertical="center" textRotation="0" wrapText="false" indent="0" shrinkToFit="false"/>
      <protection locked="true" hidden="false"/>
    </xf>
    <xf numFmtId="164" fontId="60" fillId="24" borderId="0" xfId="0" applyFont="true" applyBorder="false" applyAlignment="true" applyProtection="true">
      <alignment horizontal="center" vertical="center" textRotation="0" wrapText="false" indent="0" shrinkToFit="false"/>
      <protection locked="true" hidden="false"/>
    </xf>
    <xf numFmtId="164" fontId="59" fillId="0" borderId="59" xfId="0" applyFont="true" applyBorder="true" applyAlignment="true" applyProtection="true">
      <alignment horizontal="center" vertical="center" textRotation="0" wrapText="true" indent="0" shrinkToFit="false"/>
      <protection locked="true" hidden="false"/>
    </xf>
    <xf numFmtId="164" fontId="60" fillId="24" borderId="59" xfId="0" applyFont="true" applyBorder="true" applyAlignment="true" applyProtection="true">
      <alignment horizontal="center" vertical="center" textRotation="0" wrapText="false" indent="0" shrinkToFit="false"/>
      <protection locked="true" hidden="false"/>
    </xf>
    <xf numFmtId="164" fontId="36" fillId="24" borderId="10" xfId="0" applyFont="true" applyBorder="true" applyAlignment="true" applyProtection="true">
      <alignment horizontal="left" vertical="center" textRotation="0" wrapText="true" indent="0" shrinkToFit="false"/>
      <protection locked="true" hidden="false"/>
    </xf>
    <xf numFmtId="164" fontId="36" fillId="24" borderId="60"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bottom" textRotation="0" wrapText="false" indent="0" shrinkToFit="false"/>
      <protection locked="true" hidden="false"/>
    </xf>
    <xf numFmtId="164" fontId="35" fillId="24" borderId="0" xfId="0" applyFont="true" applyBorder="false" applyAlignment="true" applyProtection="true">
      <alignment horizontal="left" vertical="center" textRotation="0" wrapText="false" indent="0" shrinkToFit="false"/>
      <protection locked="true" hidden="false"/>
    </xf>
    <xf numFmtId="164" fontId="53" fillId="25" borderId="11" xfId="0" applyFont="true" applyBorder="true" applyAlignment="true" applyProtection="true">
      <alignment horizontal="center" vertical="center" textRotation="0" wrapText="false" indent="0" shrinkToFit="false"/>
      <protection locked="true" hidden="false"/>
    </xf>
    <xf numFmtId="164" fontId="59" fillId="24" borderId="4" xfId="0" applyFont="true" applyBorder="true" applyAlignment="true" applyProtection="true">
      <alignment horizontal="center" vertical="center" textRotation="0" wrapText="true" indent="0" shrinkToFit="false"/>
      <protection locked="true" hidden="false"/>
    </xf>
    <xf numFmtId="164" fontId="60" fillId="24" borderId="4" xfId="0" applyFont="true" applyBorder="true" applyAlignment="true" applyProtection="true">
      <alignment horizontal="center" vertical="center" textRotation="0" wrapText="false" indent="0" shrinkToFit="false"/>
      <protection locked="true" hidden="false"/>
    </xf>
    <xf numFmtId="164" fontId="54" fillId="0" borderId="11" xfId="0" applyFont="true" applyBorder="true" applyAlignment="true" applyProtection="true">
      <alignment horizontal="left" vertical="center" textRotation="0" wrapText="false" indent="0" shrinkToFit="true"/>
      <protection locked="true" hidden="false"/>
    </xf>
    <xf numFmtId="164" fontId="36" fillId="24" borderId="38" xfId="0" applyFont="true" applyBorder="true" applyAlignment="true" applyProtection="true">
      <alignment horizontal="left" vertical="top" textRotation="0" wrapText="true" indent="0" shrinkToFit="false"/>
      <protection locked="true" hidden="false"/>
    </xf>
    <xf numFmtId="168" fontId="4" fillId="26" borderId="14" xfId="0" applyFont="true" applyBorder="true" applyAlignment="false" applyProtection="true">
      <alignment horizontal="general" vertical="center" textRotation="0" wrapText="false" indent="0" shrinkToFit="false"/>
      <protection locked="false" hidden="false"/>
    </xf>
    <xf numFmtId="164" fontId="36" fillId="24" borderId="49" xfId="0" applyFont="true" applyBorder="true" applyAlignment="false" applyProtection="true">
      <alignment horizontal="general" vertical="center" textRotation="0" wrapText="false" indent="0" shrinkToFit="false"/>
      <protection locked="true" hidden="false"/>
    </xf>
    <xf numFmtId="164" fontId="63" fillId="24" borderId="61" xfId="0" applyFont="true" applyBorder="true" applyAlignment="true" applyProtection="true">
      <alignment horizontal="right" vertical="center" textRotation="0" wrapText="false" indent="0" shrinkToFit="true"/>
      <protection locked="true" hidden="false"/>
    </xf>
    <xf numFmtId="172" fontId="48" fillId="24" borderId="11" xfId="0" applyFont="true" applyBorder="true" applyAlignment="true" applyProtection="true">
      <alignment horizontal="center" vertical="center" textRotation="0" wrapText="false" indent="0" shrinkToFit="true"/>
      <protection locked="true" hidden="false"/>
    </xf>
    <xf numFmtId="164" fontId="63" fillId="24" borderId="62" xfId="0" applyFont="true" applyBorder="true" applyAlignment="true" applyProtection="true">
      <alignment horizontal="general" vertical="center" textRotation="0" wrapText="false" indent="0" shrinkToFit="true"/>
      <protection locked="true" hidden="false"/>
    </xf>
    <xf numFmtId="164" fontId="63" fillId="24" borderId="0" xfId="0" applyFont="true" applyBorder="false" applyAlignment="true" applyProtection="true">
      <alignment horizontal="general" vertical="center" textRotation="0" wrapText="false" indent="0" shrinkToFit="true"/>
      <protection locked="true" hidden="false"/>
    </xf>
    <xf numFmtId="164" fontId="64" fillId="0" borderId="63" xfId="0" applyFont="true" applyBorder="true" applyAlignment="true" applyProtection="true">
      <alignment horizontal="center" vertical="center" textRotation="0" wrapText="true" indent="0" shrinkToFit="false"/>
      <protection locked="true" hidden="false"/>
    </xf>
    <xf numFmtId="164" fontId="64" fillId="0" borderId="0" xfId="0" applyFont="true" applyBorder="true" applyAlignment="true" applyProtection="true">
      <alignment horizontal="center" vertical="center" textRotation="0" wrapText="true" indent="0" shrinkToFit="false"/>
      <protection locked="true" hidden="false"/>
    </xf>
    <xf numFmtId="164" fontId="0" fillId="24" borderId="15" xfId="0" applyFont="false" applyBorder="true" applyAlignment="true" applyProtection="true">
      <alignment horizontal="left" vertical="top" textRotation="0" wrapText="false" indent="0" shrinkToFit="false"/>
      <protection locked="true" hidden="false"/>
    </xf>
    <xf numFmtId="164" fontId="50" fillId="0" borderId="13" xfId="0" applyFont="true" applyBorder="true" applyAlignment="true" applyProtection="true">
      <alignment horizontal="left" vertical="center" textRotation="0" wrapText="true" indent="0" shrinkToFit="false"/>
      <protection locked="true" hidden="false"/>
    </xf>
    <xf numFmtId="168" fontId="4" fillId="26" borderId="25" xfId="0" applyFont="true" applyBorder="true" applyAlignment="false" applyProtection="true">
      <alignment horizontal="general" vertical="center" textRotation="0" wrapText="false" indent="0" shrinkToFit="false"/>
      <protection locked="false" hidden="false"/>
    </xf>
    <xf numFmtId="164" fontId="36" fillId="24" borderId="64"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top" textRotation="0" wrapText="false" indent="0" shrinkToFit="false"/>
      <protection locked="true" hidden="false"/>
    </xf>
    <xf numFmtId="166" fontId="66" fillId="24" borderId="0" xfId="74" applyFont="true" applyBorder="true" applyAlignment="true" applyProtection="true">
      <alignment horizontal="general" vertical="center" textRotation="0" wrapText="false" indent="0" shrinkToFit="true"/>
      <protection locked="true" hidden="false"/>
    </xf>
    <xf numFmtId="164" fontId="67" fillId="24" borderId="0" xfId="0" applyFont="true" applyBorder="false" applyAlignment="false" applyProtection="true">
      <alignment horizontal="general" vertical="center" textRotation="0" wrapText="false" indent="0" shrinkToFit="false"/>
      <protection locked="true" hidden="false"/>
    </xf>
    <xf numFmtId="164" fontId="68" fillId="24" borderId="0" xfId="0" applyFont="true" applyBorder="false" applyAlignment="true" applyProtection="true">
      <alignment horizontal="right" vertical="center" textRotation="0" wrapText="false" indent="0" shrinkToFit="true"/>
      <protection locked="true" hidden="false"/>
    </xf>
    <xf numFmtId="172" fontId="68" fillId="24" borderId="0" xfId="0" applyFont="true" applyBorder="false" applyAlignment="true" applyProtection="true">
      <alignment horizontal="center" vertical="center" textRotation="0" wrapText="false" indent="0" shrinkToFit="true"/>
      <protection locked="true" hidden="false"/>
    </xf>
    <xf numFmtId="164" fontId="64" fillId="0" borderId="0" xfId="0" applyFont="true" applyBorder="true" applyAlignment="true" applyProtection="true">
      <alignment horizontal="center" vertical="center" textRotation="0" wrapText="true" indent="0" shrinkToFit="false"/>
      <protection locked="false" hidden="false"/>
    </xf>
    <xf numFmtId="164" fontId="60" fillId="24" borderId="0" xfId="0" applyFont="true" applyBorder="false" applyAlignment="true" applyProtection="true">
      <alignment horizontal="center" vertical="center" textRotation="0" wrapText="false" indent="0" shrinkToFit="false"/>
      <protection locked="false" hidden="false"/>
    </xf>
    <xf numFmtId="164" fontId="60" fillId="0" borderId="0" xfId="0" applyFont="true" applyBorder="false" applyAlignment="true" applyProtection="true">
      <alignment horizontal="center" vertical="center" textRotation="0" wrapText="false" indent="0" shrinkToFit="false"/>
      <protection locked="false" hidden="false"/>
    </xf>
    <xf numFmtId="164" fontId="48" fillId="26" borderId="11" xfId="0" applyFont="true" applyBorder="true" applyAlignment="true" applyProtection="true">
      <alignment horizontal="center" vertical="center" textRotation="0" wrapText="false" indent="0" shrinkToFit="false"/>
      <protection locked="false" hidden="false"/>
    </xf>
    <xf numFmtId="164" fontId="62" fillId="0" borderId="31" xfId="0" applyFont="true" applyBorder="true" applyAlignment="true" applyProtection="true">
      <alignment horizontal="left" vertical="center" textRotation="0" wrapText="false" indent="0" shrinkToFit="false"/>
      <protection locked="true" hidden="false"/>
    </xf>
    <xf numFmtId="164" fontId="69" fillId="0" borderId="0" xfId="0" applyFont="true" applyBorder="true" applyAlignment="true" applyProtection="true">
      <alignment horizontal="center" vertical="center" textRotation="0" wrapText="true" indent="0" shrinkToFit="false"/>
      <protection locked="true" hidden="false"/>
    </xf>
    <xf numFmtId="164" fontId="60" fillId="0" borderId="56" xfId="0" applyFont="true" applyBorder="true" applyAlignment="true" applyProtection="true">
      <alignment horizontal="center" vertical="center" textRotation="0" wrapText="false" indent="0" shrinkToFit="false"/>
      <protection locked="false" hidden="false"/>
    </xf>
    <xf numFmtId="164" fontId="70" fillId="24" borderId="0" xfId="0" applyFont="true" applyBorder="false" applyAlignment="true" applyProtection="true">
      <alignment horizontal="general" vertical="center" textRotation="0" wrapText="true" indent="0" shrinkToFit="false"/>
      <protection locked="true" hidden="false"/>
    </xf>
    <xf numFmtId="167" fontId="35" fillId="24" borderId="0" xfId="0" applyFont="true" applyBorder="false" applyAlignment="true" applyProtection="true">
      <alignment horizontal="center" vertical="top" textRotation="0" wrapText="false" indent="0" shrinkToFit="false"/>
      <protection locked="true" hidden="false"/>
    </xf>
    <xf numFmtId="164" fontId="35" fillId="24" borderId="0" xfId="0" applyFont="true" applyBorder="false" applyAlignment="true" applyProtection="true">
      <alignment horizontal="left" vertical="center" textRotation="0" wrapText="true" indent="0" shrinkToFit="false"/>
      <protection locked="true" hidden="false"/>
    </xf>
    <xf numFmtId="164" fontId="14" fillId="24" borderId="0" xfId="0" applyFont="true" applyBorder="false" applyAlignment="false" applyProtection="true">
      <alignment horizontal="general" vertical="center" textRotation="0" wrapText="false" indent="0" shrinkToFit="false"/>
      <protection locked="true" hidden="false"/>
    </xf>
    <xf numFmtId="164" fontId="71" fillId="24" borderId="0" xfId="0" applyFont="true" applyBorder="true" applyAlignment="true" applyProtection="true">
      <alignment horizontal="left" vertical="center" textRotation="0" wrapText="true" indent="0" shrinkToFit="false"/>
      <protection locked="true" hidden="false"/>
    </xf>
    <xf numFmtId="164" fontId="47" fillId="0" borderId="31" xfId="0" applyFont="true" applyBorder="true" applyAlignment="true" applyProtection="true">
      <alignment horizontal="left" vertical="center" textRotation="0" wrapText="false" indent="0" shrinkToFit="false"/>
      <protection locked="true" hidden="false"/>
    </xf>
    <xf numFmtId="164" fontId="35" fillId="24" borderId="65" xfId="0" applyFont="true" applyBorder="true" applyAlignment="true" applyProtection="true">
      <alignment horizontal="center" vertical="center" textRotation="0" wrapText="true" indent="0" shrinkToFit="false"/>
      <protection locked="true" hidden="false"/>
    </xf>
    <xf numFmtId="164" fontId="46" fillId="24" borderId="66" xfId="0" applyFont="true" applyBorder="true" applyAlignment="false" applyProtection="true">
      <alignment horizontal="general" vertical="center" textRotation="0" wrapText="false" indent="0" shrinkToFit="false"/>
      <protection locked="true" hidden="false"/>
    </xf>
    <xf numFmtId="164" fontId="69" fillId="24" borderId="0" xfId="0" applyFont="true" applyBorder="false" applyAlignment="false" applyProtection="true">
      <alignment horizontal="general" vertical="center" textRotation="0" wrapText="false" indent="0" shrinkToFit="false"/>
      <protection locked="true" hidden="false"/>
    </xf>
    <xf numFmtId="164" fontId="36" fillId="24" borderId="67" xfId="0" applyFont="true" applyBorder="true" applyAlignment="true" applyProtection="true">
      <alignment horizontal="center" vertical="center" textRotation="0" wrapText="false" indent="0" shrinkToFit="false"/>
      <protection locked="true" hidden="false"/>
    </xf>
    <xf numFmtId="164" fontId="36" fillId="24" borderId="41" xfId="0" applyFont="true" applyBorder="true" applyAlignment="false" applyProtection="true">
      <alignment horizontal="general" vertical="center" textRotation="0" wrapText="false" indent="0" shrinkToFit="false"/>
      <protection locked="true" hidden="false"/>
    </xf>
    <xf numFmtId="168" fontId="50" fillId="24" borderId="0" xfId="0" applyFont="true" applyBorder="false" applyAlignment="true" applyProtection="true">
      <alignment horizontal="general" vertical="center" textRotation="0" wrapText="true" indent="0" shrinkToFit="false"/>
      <protection locked="true" hidden="false"/>
    </xf>
    <xf numFmtId="164" fontId="48" fillId="24" borderId="0" xfId="0" applyFont="true" applyBorder="false" applyAlignment="false" applyProtection="true">
      <alignment horizontal="general" vertical="center" textRotation="0" wrapText="false" indent="0" shrinkToFit="false"/>
      <protection locked="true" hidden="false"/>
    </xf>
    <xf numFmtId="164" fontId="35" fillId="24" borderId="68" xfId="0" applyFont="true" applyBorder="true" applyAlignment="false" applyProtection="true">
      <alignment horizontal="general" vertical="center" textRotation="0" wrapText="false" indent="0" shrinkToFit="false"/>
      <protection locked="true" hidden="false"/>
    </xf>
    <xf numFmtId="164" fontId="36" fillId="24" borderId="69" xfId="0" applyFont="true" applyBorder="true" applyAlignment="true" applyProtection="true">
      <alignment horizontal="center" vertical="center" textRotation="0" wrapText="false" indent="0" shrinkToFit="false"/>
      <protection locked="true" hidden="false"/>
    </xf>
    <xf numFmtId="164" fontId="36" fillId="24" borderId="70" xfId="0" applyFont="true" applyBorder="true" applyAlignment="false" applyProtection="true">
      <alignment horizontal="general" vertical="center" textRotation="0" wrapText="false" indent="0" shrinkToFit="false"/>
      <protection locked="true" hidden="false"/>
    </xf>
    <xf numFmtId="168" fontId="50" fillId="24" borderId="70" xfId="0" applyFont="true" applyBorder="true" applyAlignment="true" applyProtection="true">
      <alignment horizontal="general" vertical="center" textRotation="0" wrapText="true" indent="0" shrinkToFit="false"/>
      <protection locked="true" hidden="false"/>
    </xf>
    <xf numFmtId="164" fontId="48" fillId="24" borderId="70" xfId="0" applyFont="true" applyBorder="true" applyAlignment="false" applyProtection="true">
      <alignment horizontal="general" vertical="center" textRotation="0" wrapText="false" indent="0" shrinkToFit="false"/>
      <protection locked="true" hidden="false"/>
    </xf>
    <xf numFmtId="164" fontId="35" fillId="24" borderId="70" xfId="0" applyFont="true" applyBorder="true" applyAlignment="false" applyProtection="true">
      <alignment horizontal="general" vertical="center" textRotation="0" wrapText="false" indent="0" shrinkToFit="false"/>
      <protection locked="true" hidden="false"/>
    </xf>
    <xf numFmtId="164" fontId="35" fillId="24" borderId="71" xfId="0" applyFont="true" applyBorder="true" applyAlignment="false" applyProtection="true">
      <alignment horizontal="general" vertical="center" textRotation="0" wrapText="false" indent="0" shrinkToFit="false"/>
      <protection locked="true" hidden="false"/>
    </xf>
    <xf numFmtId="164" fontId="36" fillId="24" borderId="52" xfId="0" applyFont="true" applyBorder="true" applyAlignment="true" applyProtection="true">
      <alignment horizontal="center" vertical="center" textRotation="0" wrapText="false" indent="0" shrinkToFit="false"/>
      <protection locked="true" hidden="false"/>
    </xf>
    <xf numFmtId="164" fontId="36" fillId="24" borderId="72" xfId="0" applyFont="true" applyBorder="true" applyAlignment="false" applyProtection="true">
      <alignment horizontal="general" vertical="center" textRotation="0" wrapText="false" indent="0" shrinkToFit="false"/>
      <protection locked="true" hidden="false"/>
    </xf>
    <xf numFmtId="164" fontId="50" fillId="24" borderId="66" xfId="0" applyFont="true" applyBorder="true" applyAlignment="true" applyProtection="true">
      <alignment horizontal="general" vertical="center" textRotation="0" wrapText="true" indent="0" shrinkToFit="false"/>
      <protection locked="true" hidden="false"/>
    </xf>
    <xf numFmtId="168" fontId="50" fillId="24" borderId="66" xfId="0" applyFont="true" applyBorder="true" applyAlignment="true" applyProtection="true">
      <alignment horizontal="general" vertical="center" textRotation="0" wrapText="true" indent="0" shrinkToFit="false"/>
      <protection locked="true" hidden="false"/>
    </xf>
    <xf numFmtId="164" fontId="48" fillId="24" borderId="66" xfId="0" applyFont="true" applyBorder="true" applyAlignment="false" applyProtection="true">
      <alignment horizontal="general" vertical="center" textRotation="0" wrapText="false" indent="0" shrinkToFit="false"/>
      <protection locked="true" hidden="false"/>
    </xf>
    <xf numFmtId="164" fontId="35" fillId="24" borderId="66" xfId="0" applyFont="true" applyBorder="true" applyAlignment="false" applyProtection="true">
      <alignment horizontal="general" vertical="center" textRotation="0" wrapText="false" indent="0" shrinkToFit="false"/>
      <protection locked="true" hidden="false"/>
    </xf>
    <xf numFmtId="164" fontId="35" fillId="24" borderId="64" xfId="0" applyFont="true" applyBorder="tru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general" vertical="center" textRotation="0" wrapText="true" indent="0" shrinkToFit="false"/>
      <protection locked="true" hidden="false"/>
    </xf>
    <xf numFmtId="164" fontId="50" fillId="24" borderId="0" xfId="0" applyFont="true" applyBorder="false" applyAlignment="true" applyProtection="true">
      <alignment horizontal="center" vertical="center" textRotation="0" wrapText="false" indent="0" shrinkToFit="false"/>
      <protection locked="true" hidden="false"/>
    </xf>
    <xf numFmtId="168" fontId="46" fillId="24" borderId="0" xfId="0" applyFont="true" applyBorder="false" applyAlignment="false" applyProtection="true">
      <alignment horizontal="general" vertical="center" textRotation="0" wrapText="false" indent="0" shrinkToFit="false"/>
      <protection locked="true" hidden="false"/>
    </xf>
    <xf numFmtId="164" fontId="69" fillId="24" borderId="0" xfId="0" applyFont="true" applyBorder="false" applyAlignment="true" applyProtection="true">
      <alignment horizontal="left" vertical="center" textRotation="0" wrapText="true" indent="0" shrinkToFit="false"/>
      <protection locked="true" hidden="false"/>
    </xf>
    <xf numFmtId="168" fontId="46" fillId="24" borderId="73" xfId="0" applyFont="true" applyBorder="true" applyAlignment="false" applyProtection="true">
      <alignment horizontal="general" vertical="center" textRotation="0" wrapText="false" indent="0" shrinkToFit="false"/>
      <protection locked="true" hidden="false"/>
    </xf>
    <xf numFmtId="168" fontId="46" fillId="24" borderId="66" xfId="0" applyFont="true" applyBorder="true" applyAlignment="false" applyProtection="true">
      <alignment horizontal="general" vertical="center" textRotation="0" wrapText="false" indent="0" shrinkToFit="false"/>
      <protection locked="true" hidden="false"/>
    </xf>
    <xf numFmtId="164" fontId="48" fillId="24" borderId="68" xfId="0" applyFont="true" applyBorder="true" applyAlignment="true" applyProtection="true">
      <alignment horizontal="center" vertical="center" textRotation="0" wrapText="false" indent="0" shrinkToFit="false"/>
      <protection locked="true" hidden="false"/>
    </xf>
    <xf numFmtId="164" fontId="36" fillId="0" borderId="74" xfId="0" applyFont="true" applyBorder="true" applyAlignment="true" applyProtection="true">
      <alignment horizontal="general" vertical="center" textRotation="0" wrapText="true" indent="0" shrinkToFit="false"/>
      <protection locked="true" hidden="false"/>
    </xf>
    <xf numFmtId="164" fontId="50" fillId="24" borderId="75" xfId="0" applyFont="true" applyBorder="true" applyAlignment="true" applyProtection="true">
      <alignment horizontal="center" vertical="center" textRotation="0" wrapText="false" indent="0" shrinkToFit="false"/>
      <protection locked="true" hidden="false"/>
    </xf>
    <xf numFmtId="164" fontId="36" fillId="0" borderId="50" xfId="0" applyFont="true" applyBorder="true" applyAlignment="true" applyProtection="true">
      <alignment horizontal="center" vertical="center" textRotation="0" wrapText="true" indent="0" shrinkToFit="false"/>
      <protection locked="true" hidden="false"/>
    </xf>
    <xf numFmtId="164" fontId="48" fillId="26" borderId="76" xfId="0" applyFont="true" applyBorder="true" applyAlignment="true" applyProtection="true">
      <alignment horizontal="center" vertical="center" textRotation="0" wrapText="false" indent="0" shrinkToFit="false"/>
      <protection locked="false" hidden="false"/>
    </xf>
    <xf numFmtId="164" fontId="68" fillId="0" borderId="77" xfId="0" applyFont="true" applyBorder="true" applyAlignment="true" applyProtection="true">
      <alignment horizontal="center" vertical="center" textRotation="0" wrapText="false" indent="0" shrinkToFit="false"/>
      <protection locked="true" hidden="false"/>
    </xf>
    <xf numFmtId="164" fontId="36" fillId="0" borderId="78" xfId="0" applyFont="true" applyBorder="true" applyAlignment="true" applyProtection="true">
      <alignment horizontal="left" vertical="center" textRotation="0" wrapText="true" indent="0" shrinkToFit="false"/>
      <protection locked="true" hidden="false"/>
    </xf>
    <xf numFmtId="164" fontId="14" fillId="26" borderId="53" xfId="0" applyFont="true" applyBorder="true" applyAlignment="true" applyProtection="true">
      <alignment horizontal="left" vertical="center" textRotation="0" wrapText="true" indent="0" shrinkToFit="true"/>
      <protection locked="false" hidden="false"/>
    </xf>
    <xf numFmtId="164" fontId="54" fillId="0" borderId="11" xfId="0" applyFont="true" applyBorder="true" applyAlignment="true" applyProtection="true">
      <alignment horizontal="left" vertical="center" textRotation="0" wrapText="true" indent="0" shrinkToFit="false"/>
      <protection locked="true" hidden="false"/>
    </xf>
    <xf numFmtId="164" fontId="48" fillId="26" borderId="79" xfId="0" applyFont="true" applyBorder="true" applyAlignment="true" applyProtection="true">
      <alignment horizontal="center" vertical="center" textRotation="0" wrapText="false" indent="0" shrinkToFit="false"/>
      <protection locked="false" hidden="false"/>
    </xf>
    <xf numFmtId="164" fontId="68" fillId="0" borderId="80" xfId="0" applyFont="true" applyBorder="true" applyAlignment="true" applyProtection="true">
      <alignment horizontal="center" vertical="center" textRotation="0" wrapText="false" indent="0" shrinkToFit="false"/>
      <protection locked="true" hidden="false"/>
    </xf>
    <xf numFmtId="164" fontId="36" fillId="24" borderId="50" xfId="0" applyFont="true" applyBorder="true" applyAlignment="false" applyProtection="true">
      <alignment horizontal="general" vertical="center" textRotation="0" wrapText="false" indent="0" shrinkToFit="false"/>
      <protection locked="true" hidden="false"/>
    </xf>
    <xf numFmtId="164" fontId="72" fillId="24" borderId="70" xfId="0" applyFont="true" applyBorder="true" applyAlignment="true" applyProtection="true">
      <alignment horizontal="general" vertical="center" textRotation="0" wrapText="true" indent="0" shrinkToFit="false"/>
      <protection locked="true" hidden="false"/>
    </xf>
    <xf numFmtId="164" fontId="55" fillId="24" borderId="81" xfId="0" applyFont="true" applyBorder="true" applyAlignment="true" applyProtection="true">
      <alignment horizontal="left" vertical="center" textRotation="0" wrapText="false" indent="0" shrinkToFit="false"/>
      <protection locked="true" hidden="false"/>
    </xf>
    <xf numFmtId="164" fontId="50" fillId="0" borderId="0" xfId="0" applyFont="true" applyBorder="false" applyAlignment="true" applyProtection="true">
      <alignment horizontal="left" vertical="center" textRotation="0" wrapText="false" indent="0" shrinkToFit="false"/>
      <protection locked="true" hidden="false"/>
    </xf>
    <xf numFmtId="164" fontId="35" fillId="26" borderId="82" xfId="0" applyFont="true" applyBorder="true" applyAlignment="true" applyProtection="true">
      <alignment horizontal="left" vertical="center" textRotation="0" wrapText="true" indent="0" shrinkToFit="true"/>
      <protection locked="false" hidden="false"/>
    </xf>
    <xf numFmtId="164" fontId="69" fillId="24" borderId="68" xfId="0" applyFont="true" applyBorder="true" applyAlignment="false" applyProtection="true">
      <alignment horizontal="general" vertical="center" textRotation="0" wrapText="false" indent="0" shrinkToFit="false"/>
      <protection locked="true" hidden="false"/>
    </xf>
    <xf numFmtId="164" fontId="36" fillId="0" borderId="83" xfId="0" applyFont="true" applyBorder="true" applyAlignment="true" applyProtection="true">
      <alignment horizontal="center" vertical="center" textRotation="0" wrapText="false" indent="0" shrinkToFit="false"/>
      <protection locked="true" hidden="false"/>
    </xf>
    <xf numFmtId="164" fontId="50" fillId="24" borderId="83" xfId="0" applyFont="true" applyBorder="true" applyAlignment="true" applyProtection="true">
      <alignment horizontal="general" vertical="center" textRotation="0" wrapText="true" indent="0" shrinkToFit="false"/>
      <protection locked="true" hidden="false"/>
    </xf>
    <xf numFmtId="164" fontId="35" fillId="24" borderId="84" xfId="0" applyFont="true" applyBorder="true" applyAlignment="false" applyProtection="true">
      <alignment horizontal="general" vertical="center" textRotation="0" wrapText="false" indent="0" shrinkToFit="false"/>
      <protection locked="true" hidden="false"/>
    </xf>
    <xf numFmtId="164" fontId="48" fillId="26" borderId="11" xfId="0" applyFont="true" applyBorder="true" applyAlignment="true" applyProtection="true">
      <alignment horizontal="general" vertical="center" textRotation="0" wrapText="false" indent="0" shrinkToFit="false"/>
      <protection locked="false" hidden="false"/>
    </xf>
    <xf numFmtId="164" fontId="73" fillId="24" borderId="0" xfId="0" applyFont="true" applyBorder="false" applyAlignment="false" applyProtection="true">
      <alignment horizontal="general" vertical="center" textRotation="0" wrapText="false" indent="0" shrinkToFit="false"/>
      <protection locked="true" hidden="false"/>
    </xf>
    <xf numFmtId="164" fontId="74" fillId="0" borderId="85" xfId="0" applyFont="true" applyBorder="true" applyAlignment="true" applyProtection="true">
      <alignment horizontal="center" vertical="center" textRotation="0" wrapText="false" indent="0" shrinkToFit="false"/>
      <protection locked="false" hidden="false"/>
    </xf>
    <xf numFmtId="164" fontId="74" fillId="0" borderId="0" xfId="0" applyFont="true" applyBorder="false" applyAlignment="false" applyProtection="true">
      <alignment horizontal="general" vertical="center" textRotation="0" wrapText="false" indent="0" shrinkToFit="false"/>
      <protection locked="true" hidden="false"/>
    </xf>
    <xf numFmtId="164" fontId="48" fillId="24" borderId="0" xfId="0" applyFont="true" applyBorder="true" applyAlignment="true" applyProtection="true">
      <alignment horizontal="general" vertical="center" textRotation="0" wrapText="false" indent="0" shrinkToFit="false"/>
      <protection locked="true" hidden="false"/>
    </xf>
    <xf numFmtId="164" fontId="75" fillId="24" borderId="0" xfId="0" applyFont="true" applyBorder="true" applyAlignment="true" applyProtection="true">
      <alignment horizontal="left" vertical="center" textRotation="0" wrapText="false" indent="0" shrinkToFit="false"/>
      <protection locked="true" hidden="false"/>
    </xf>
    <xf numFmtId="164" fontId="75" fillId="24" borderId="41" xfId="0" applyFont="true" applyBorder="true" applyAlignment="true" applyProtection="true">
      <alignment horizontal="left" vertical="center" textRotation="0" wrapText="false" indent="0" shrinkToFit="false"/>
      <protection locked="true" hidden="false"/>
    </xf>
    <xf numFmtId="164" fontId="76" fillId="24" borderId="0" xfId="0" applyFont="true" applyBorder="true" applyAlignment="true" applyProtection="true">
      <alignment horizontal="center" vertical="center" textRotation="0" wrapText="false" indent="0" shrinkToFit="false"/>
      <protection locked="true" hidden="false"/>
    </xf>
    <xf numFmtId="164" fontId="74" fillId="24" borderId="0" xfId="0" applyFont="true" applyBorder="false" applyAlignment="false" applyProtection="true">
      <alignment horizontal="general" vertical="center" textRotation="0" wrapText="false" indent="0" shrinkToFit="false"/>
      <protection locked="true" hidden="false"/>
    </xf>
    <xf numFmtId="164" fontId="47" fillId="0" borderId="49" xfId="0" applyFont="true" applyBorder="true" applyAlignment="true" applyProtection="true">
      <alignment horizontal="left" vertical="center" textRotation="0" wrapText="false" indent="0" shrinkToFit="false"/>
      <protection locked="true" hidden="false"/>
    </xf>
    <xf numFmtId="164" fontId="35" fillId="24" borderId="86" xfId="0" applyFont="true" applyBorder="true" applyAlignment="true" applyProtection="true">
      <alignment horizontal="center" vertical="center" textRotation="0" wrapText="true" indent="0" shrinkToFit="false"/>
      <protection locked="true" hidden="false"/>
    </xf>
    <xf numFmtId="168" fontId="46" fillId="24" borderId="62" xfId="0" applyFont="true" applyBorder="true" applyAlignment="false" applyProtection="true">
      <alignment horizontal="general" vertical="center" textRotation="0" wrapText="false" indent="0" shrinkToFit="false"/>
      <protection locked="true" hidden="false"/>
    </xf>
    <xf numFmtId="164" fontId="77" fillId="24" borderId="0" xfId="0" applyFont="true" applyBorder="false" applyAlignment="false" applyProtection="true">
      <alignment horizontal="general" vertical="center" textRotation="0" wrapText="false" indent="0" shrinkToFit="false"/>
      <protection locked="true" hidden="false"/>
    </xf>
    <xf numFmtId="164" fontId="36" fillId="0" borderId="87" xfId="0" applyFont="true" applyBorder="true" applyAlignment="true" applyProtection="true">
      <alignment horizontal="left" vertical="center" textRotation="0" wrapText="true" indent="0" shrinkToFit="false"/>
      <protection locked="true" hidden="false"/>
    </xf>
    <xf numFmtId="164" fontId="74" fillId="0" borderId="0" xfId="0" applyFont="true" applyBorder="true" applyAlignment="true" applyProtection="true">
      <alignment horizontal="center" vertical="center" textRotation="0" wrapText="false" indent="0" shrinkToFit="false"/>
      <protection locked="false" hidden="false"/>
    </xf>
    <xf numFmtId="164" fontId="74" fillId="0" borderId="0" xfId="0" applyFont="true" applyBorder="false" applyAlignment="false" applyProtection="true">
      <alignment horizontal="general" vertical="center" textRotation="0" wrapText="false" indent="0" shrinkToFit="false"/>
      <protection locked="false" hidden="false"/>
    </xf>
    <xf numFmtId="164" fontId="35" fillId="26" borderId="88" xfId="0" applyFont="true" applyBorder="true" applyAlignment="true" applyProtection="true">
      <alignment horizontal="center" vertical="center" textRotation="0" wrapText="true" indent="0" shrinkToFit="false"/>
      <protection locked="false" hidden="false"/>
    </xf>
    <xf numFmtId="164" fontId="68" fillId="0" borderId="89" xfId="0" applyFont="true" applyBorder="true" applyAlignment="true" applyProtection="true">
      <alignment horizontal="center" vertical="center" textRotation="0" wrapText="false" indent="0" shrinkToFit="false"/>
      <protection locked="true" hidden="false"/>
    </xf>
    <xf numFmtId="164" fontId="55" fillId="0" borderId="78" xfId="0" applyFont="true" applyBorder="true" applyAlignment="true" applyProtection="true">
      <alignment horizontal="left" vertical="center" textRotation="0" wrapText="true" indent="0" shrinkToFit="false"/>
      <protection locked="true" hidden="false"/>
    </xf>
    <xf numFmtId="164" fontId="74" fillId="0" borderId="56" xfId="0" applyFont="true" applyBorder="true" applyAlignment="true" applyProtection="true">
      <alignment horizontal="center" vertical="center" textRotation="0" wrapText="false" indent="0" shrinkToFit="false"/>
      <protection locked="false" hidden="false"/>
    </xf>
    <xf numFmtId="164" fontId="35" fillId="26" borderId="90" xfId="0" applyFont="true" applyBorder="true" applyAlignment="true" applyProtection="true">
      <alignment horizontal="center" vertical="center" textRotation="0" wrapText="true" indent="0" shrinkToFit="false"/>
      <protection locked="false" hidden="false"/>
    </xf>
    <xf numFmtId="164" fontId="68" fillId="0" borderId="91" xfId="0" applyFont="true" applyBorder="true" applyAlignment="true" applyProtection="true">
      <alignment horizontal="center" vertical="center" textRotation="0" wrapText="false" indent="0" shrinkToFit="false"/>
      <protection locked="true" hidden="false"/>
    </xf>
    <xf numFmtId="164" fontId="55" fillId="0" borderId="53" xfId="0" applyFont="true" applyBorder="true" applyAlignment="true" applyProtection="true">
      <alignment horizontal="left" vertical="center" textRotation="0" wrapText="true" indent="0" shrinkToFit="false"/>
      <protection locked="true" hidden="false"/>
    </xf>
    <xf numFmtId="164" fontId="50" fillId="0" borderId="0" xfId="0" applyFont="true" applyBorder="false" applyAlignment="true" applyProtection="true">
      <alignment horizontal="left" vertical="center" textRotation="0" wrapText="false" indent="0" shrinkToFit="false"/>
      <protection locked="false" hidden="false"/>
    </xf>
    <xf numFmtId="164" fontId="35" fillId="26" borderId="92" xfId="0" applyFont="true" applyBorder="true" applyAlignment="true" applyProtection="true">
      <alignment horizontal="center" vertical="center" textRotation="0" wrapText="true" indent="0" shrinkToFit="false"/>
      <protection locked="false" hidden="false"/>
    </xf>
    <xf numFmtId="164" fontId="68" fillId="0" borderId="93" xfId="0" applyFont="true" applyBorder="true" applyAlignment="true" applyProtection="true">
      <alignment horizontal="center" vertical="center" textRotation="0" wrapText="false" indent="0" shrinkToFit="false"/>
      <protection locked="true" hidden="false"/>
    </xf>
    <xf numFmtId="164" fontId="55" fillId="0" borderId="82" xfId="0" applyFont="true" applyBorder="true" applyAlignment="true" applyProtection="true">
      <alignment horizontal="left" vertical="center" textRotation="0" wrapText="true" indent="0" shrinkToFit="false"/>
      <protection locked="true" hidden="false"/>
    </xf>
    <xf numFmtId="164" fontId="36" fillId="24" borderId="94" xfId="0" applyFont="true" applyBorder="true" applyAlignment="true" applyProtection="true">
      <alignment horizontal="center" vertical="center" textRotation="0" wrapText="false" indent="0" shrinkToFit="false"/>
      <protection locked="true" hidden="false"/>
    </xf>
    <xf numFmtId="164" fontId="36" fillId="0" borderId="95" xfId="0" applyFont="true" applyBorder="true" applyAlignment="true" applyProtection="true">
      <alignment horizontal="left" vertical="center" textRotation="0" wrapText="false" indent="0" shrinkToFit="false"/>
      <protection locked="true" hidden="false"/>
    </xf>
    <xf numFmtId="164" fontId="50" fillId="24" borderId="0" xfId="0" applyFont="true" applyBorder="false" applyAlignment="true" applyProtection="true">
      <alignment horizontal="left" vertical="center" textRotation="0" wrapText="true" indent="0" shrinkToFit="false"/>
      <protection locked="true" hidden="false"/>
    </xf>
    <xf numFmtId="166" fontId="50" fillId="24" borderId="0" xfId="74" applyFont="true" applyBorder="true" applyAlignment="true" applyProtection="true">
      <alignment horizontal="center" vertical="center" textRotation="0" wrapText="false" indent="0" shrinkToFit="true"/>
      <protection locked="true" hidden="false"/>
    </xf>
    <xf numFmtId="166" fontId="35" fillId="24" borderId="0" xfId="74" applyFont="true" applyBorder="true" applyAlignment="true" applyProtection="true">
      <alignment horizontal="general" vertical="center" textRotation="0" wrapText="false" indent="0" shrinkToFit="true"/>
      <protection locked="true" hidden="false"/>
    </xf>
    <xf numFmtId="164" fontId="68" fillId="24" borderId="0" xfId="0" applyFont="true" applyBorder="false" applyAlignment="true" applyProtection="true">
      <alignment horizontal="general" vertical="center" textRotation="0" wrapText="false" indent="0" shrinkToFit="true"/>
      <protection locked="true" hidden="false"/>
    </xf>
    <xf numFmtId="164" fontId="53" fillId="24" borderId="0" xfId="0" applyFont="true" applyBorder="false" applyAlignment="false" applyProtection="true">
      <alignment horizontal="general" vertical="center" textRotation="0" wrapText="false" indent="0" shrinkToFit="false"/>
      <protection locked="true" hidden="false"/>
    </xf>
    <xf numFmtId="164" fontId="68" fillId="24" borderId="0" xfId="0" applyFont="true" applyBorder="false" applyAlignment="true" applyProtection="true">
      <alignment horizontal="general" vertical="center" textRotation="255" wrapText="false" indent="0" shrinkToFit="true"/>
      <protection locked="true" hidden="false"/>
    </xf>
    <xf numFmtId="164" fontId="51" fillId="0" borderId="0" xfId="0" applyFont="true" applyBorder="false" applyAlignment="true" applyProtection="true">
      <alignment horizontal="general" vertical="center" textRotation="0" wrapText="true" indent="0" shrinkToFit="false"/>
      <protection locked="false" hidden="false"/>
    </xf>
    <xf numFmtId="164" fontId="46" fillId="0" borderId="0" xfId="0" applyFont="true" applyBorder="false" applyAlignment="false" applyProtection="true">
      <alignment horizontal="general" vertical="center" textRotation="0" wrapText="false" indent="0" shrinkToFit="false"/>
      <protection locked="false" hidden="false"/>
    </xf>
    <xf numFmtId="164" fontId="75" fillId="24" borderId="0" xfId="0" applyFont="true" applyBorder="false" applyAlignment="true" applyProtection="true">
      <alignment horizontal="left" vertical="center" textRotation="0" wrapText="false" indent="0" shrinkToFit="false"/>
      <protection locked="true" hidden="false"/>
    </xf>
    <xf numFmtId="164" fontId="22" fillId="24" borderId="0" xfId="0" applyFont="true" applyBorder="false" applyAlignment="true" applyProtection="true">
      <alignment horizontal="left" vertical="center" textRotation="0" wrapText="false" indent="0" shrinkToFit="false"/>
      <protection locked="true" hidden="false"/>
    </xf>
    <xf numFmtId="164" fontId="47" fillId="0" borderId="10" xfId="0" applyFont="true" applyBorder="true" applyAlignment="true" applyProtection="true">
      <alignment horizontal="left" vertical="center" textRotation="0" wrapText="true" indent="0" shrinkToFit="false"/>
      <protection locked="true" hidden="false"/>
    </xf>
    <xf numFmtId="164" fontId="22" fillId="25" borderId="11" xfId="0" applyFont="true" applyBorder="true" applyAlignment="true" applyProtection="true">
      <alignment horizontal="center" vertical="center" textRotation="0" wrapText="true" indent="0" shrinkToFit="false"/>
      <protection locked="true" hidden="false"/>
    </xf>
    <xf numFmtId="164" fontId="36" fillId="0" borderId="10" xfId="0" applyFont="true" applyBorder="true" applyAlignment="true" applyProtection="true">
      <alignment horizontal="left" vertical="center" textRotation="0" wrapText="true" indent="0" shrinkToFit="false"/>
      <protection locked="true" hidden="false"/>
    </xf>
    <xf numFmtId="164" fontId="71" fillId="0" borderId="0" xfId="0" applyFont="true" applyBorder="false" applyAlignment="false" applyProtection="true">
      <alignment horizontal="general" vertical="center" textRotation="0" wrapText="false" indent="0" shrinkToFit="false"/>
      <protection locked="true" hidden="false"/>
    </xf>
    <xf numFmtId="164" fontId="35" fillId="0" borderId="0" xfId="0" applyFont="true" applyBorder="false" applyAlignment="true" applyProtection="true">
      <alignment horizontal="left" vertical="top" textRotation="0" wrapText="true" indent="0" shrinkToFit="false"/>
      <protection locked="true" hidden="false"/>
    </xf>
    <xf numFmtId="164" fontId="78" fillId="0" borderId="0" xfId="0" applyFont="true" applyBorder="false" applyAlignment="false" applyProtection="true">
      <alignment horizontal="general" vertical="center" textRotation="0" wrapText="false" indent="0" shrinkToFit="false"/>
      <protection locked="false" hidden="false"/>
    </xf>
    <xf numFmtId="164" fontId="53" fillId="0" borderId="0" xfId="0" applyFont="true" applyBorder="true" applyAlignment="true" applyProtection="true">
      <alignment horizontal="general" vertical="center" textRotation="0" wrapText="true" indent="0" shrinkToFit="false"/>
      <protection locked="true" hidden="false"/>
    </xf>
    <xf numFmtId="164" fontId="36" fillId="24" borderId="96" xfId="0" applyFont="true" applyBorder="true" applyAlignment="false" applyProtection="true">
      <alignment horizontal="general" vertical="center" textRotation="0" wrapText="false" indent="0" shrinkToFit="false"/>
      <protection locked="true" hidden="false"/>
    </xf>
    <xf numFmtId="164" fontId="46" fillId="0" borderId="97" xfId="0" applyFont="true" applyBorder="true" applyAlignment="false" applyProtection="true">
      <alignment horizontal="general" vertical="center" textRotation="0" wrapText="false" indent="0" shrinkToFit="false"/>
      <protection locked="true" hidden="false"/>
    </xf>
    <xf numFmtId="164" fontId="46" fillId="24" borderId="97" xfId="0" applyFont="true" applyBorder="true" applyAlignment="false" applyProtection="true">
      <alignment horizontal="general" vertical="center" textRotation="0" wrapText="false" indent="0" shrinkToFit="false"/>
      <protection locked="true" hidden="false"/>
    </xf>
    <xf numFmtId="164" fontId="35" fillId="24" borderId="97" xfId="0" applyFont="true" applyBorder="true" applyAlignment="false" applyProtection="true">
      <alignment horizontal="general" vertical="center" textRotation="0" wrapText="false" indent="0" shrinkToFit="false"/>
      <protection locked="true" hidden="false"/>
    </xf>
    <xf numFmtId="164" fontId="35" fillId="24" borderId="97" xfId="0" applyFont="true" applyBorder="true" applyAlignment="true" applyProtection="true">
      <alignment horizontal="general" vertical="center" textRotation="0" wrapText="true" indent="0" shrinkToFit="false"/>
      <protection locked="true" hidden="false"/>
    </xf>
    <xf numFmtId="164" fontId="48" fillId="24" borderId="98" xfId="0" applyFont="true" applyBorder="true" applyAlignment="true" applyProtection="true">
      <alignment horizontal="center" vertical="center" textRotation="0" wrapText="false" indent="0" shrinkToFit="false"/>
      <protection locked="true" hidden="false"/>
    </xf>
    <xf numFmtId="164" fontId="74" fillId="24" borderId="0" xfId="0" applyFont="true" applyBorder="false" applyAlignment="false" applyProtection="true">
      <alignment horizontal="general" vertical="center" textRotation="0" wrapText="false" indent="0" shrinkToFit="false"/>
      <protection locked="false" hidden="false"/>
    </xf>
    <xf numFmtId="164" fontId="50" fillId="24" borderId="62" xfId="0" applyFont="true" applyBorder="true" applyAlignment="false" applyProtection="true">
      <alignment horizontal="general" vertical="center" textRotation="0" wrapText="false" indent="0" shrinkToFit="false"/>
      <protection locked="true" hidden="false"/>
    </xf>
    <xf numFmtId="164" fontId="48" fillId="26" borderId="39" xfId="0" applyFont="true" applyBorder="true" applyAlignment="true" applyProtection="true">
      <alignment horizontal="center" vertical="center" textRotation="0" wrapText="false" indent="0" shrinkToFit="false"/>
      <protection locked="false" hidden="false"/>
    </xf>
    <xf numFmtId="164" fontId="55" fillId="24" borderId="0" xfId="0" applyFont="true" applyBorder="false" applyAlignment="false" applyProtection="true">
      <alignment horizontal="general" vertical="center" textRotation="0" wrapText="false" indent="0" shrinkToFit="false"/>
      <protection locked="true" hidden="false"/>
    </xf>
    <xf numFmtId="164" fontId="46" fillId="24" borderId="0" xfId="0" applyFont="true" applyBorder="false" applyAlignment="false" applyProtection="true">
      <alignment horizontal="general" vertical="center" textRotation="0" wrapText="false" indent="0" shrinkToFit="false"/>
      <protection locked="false" hidden="false"/>
    </xf>
    <xf numFmtId="164" fontId="48" fillId="24" borderId="61" xfId="0" applyFont="true" applyBorder="true" applyAlignment="true" applyProtection="true">
      <alignment horizontal="center" vertical="center" textRotation="0" wrapText="false" indent="0" shrinkToFit="false"/>
      <protection locked="true" hidden="false"/>
    </xf>
    <xf numFmtId="173" fontId="14" fillId="0" borderId="0" xfId="0" applyFont="true" applyBorder="false" applyAlignment="false" applyProtection="true">
      <alignment horizontal="general" vertical="center" textRotation="0" wrapText="false" indent="0" shrinkToFit="false"/>
      <protection locked="false" hidden="false"/>
    </xf>
    <xf numFmtId="173" fontId="14" fillId="0" borderId="0" xfId="0" applyFont="true" applyBorder="false" applyAlignment="false" applyProtection="true">
      <alignment horizontal="general" vertical="center" textRotation="0" wrapText="false" indent="0" shrinkToFit="false"/>
      <protection locked="true" hidden="false"/>
    </xf>
    <xf numFmtId="174" fontId="14" fillId="0" borderId="0" xfId="0" applyFont="true" applyBorder="false" applyAlignment="false" applyProtection="true">
      <alignment horizontal="general" vertical="center" textRotation="0" wrapText="false" indent="0" shrinkToFit="false"/>
      <protection locked="true" hidden="false"/>
    </xf>
    <xf numFmtId="164" fontId="48" fillId="26" borderId="99" xfId="0" applyFont="true" applyBorder="true" applyAlignment="true" applyProtection="true">
      <alignment horizontal="center" vertical="center" textRotation="0" wrapText="false" indent="0" shrinkToFit="false"/>
      <protection locked="false" hidden="false"/>
    </xf>
    <xf numFmtId="164" fontId="50" fillId="24" borderId="0" xfId="0" applyFont="true" applyBorder="false" applyAlignment="true" applyProtection="true">
      <alignment horizontal="general" vertical="top" textRotation="0" wrapText="false" indent="0" shrinkToFit="false"/>
      <protection locked="true" hidden="false"/>
    </xf>
    <xf numFmtId="164" fontId="55" fillId="24" borderId="0" xfId="0" applyFont="true" applyBorder="true" applyAlignment="true" applyProtection="true">
      <alignment horizontal="general" vertical="center" textRotation="0" wrapText="true" indent="0" shrinkToFit="false"/>
      <protection locked="true" hidden="false"/>
    </xf>
    <xf numFmtId="173" fontId="14" fillId="24" borderId="0" xfId="0" applyFont="true" applyBorder="false" applyAlignment="false" applyProtection="true">
      <alignment horizontal="general" vertical="center" textRotation="0" wrapText="false" indent="0" shrinkToFit="false"/>
      <protection locked="true" hidden="false"/>
    </xf>
    <xf numFmtId="164" fontId="50" fillId="24" borderId="79" xfId="0" applyFont="true" applyBorder="true" applyAlignment="false" applyProtection="true">
      <alignment horizontal="general" vertical="center" textRotation="0" wrapText="false" indent="0" shrinkToFit="false"/>
      <protection locked="true" hidden="false"/>
    </xf>
    <xf numFmtId="164" fontId="48" fillId="26" borderId="100" xfId="0" applyFont="true" applyBorder="true" applyAlignment="true" applyProtection="true">
      <alignment horizontal="center" vertical="center" textRotation="0" wrapText="false" indent="0" shrinkToFit="false"/>
      <protection locked="false" hidden="false"/>
    </xf>
    <xf numFmtId="164" fontId="55" fillId="24" borderId="101" xfId="0" applyFont="true" applyBorder="true" applyAlignment="false" applyProtection="true">
      <alignment horizontal="general" vertical="center" textRotation="0" wrapText="false" indent="0" shrinkToFit="false"/>
      <protection locked="true" hidden="false"/>
    </xf>
    <xf numFmtId="164" fontId="50" fillId="24" borderId="101" xfId="0" applyFont="true" applyBorder="true" applyAlignment="true" applyProtection="true">
      <alignment horizontal="general" vertical="top" textRotation="0" wrapText="false" indent="0" shrinkToFit="false"/>
      <protection locked="true" hidden="false"/>
    </xf>
    <xf numFmtId="164" fontId="50" fillId="24" borderId="101" xfId="0" applyFont="true" applyBorder="true" applyAlignment="true" applyProtection="true">
      <alignment horizontal="general" vertical="center" textRotation="0" wrapText="false" indent="0" shrinkToFit="true"/>
      <protection locked="true" hidden="false"/>
    </xf>
    <xf numFmtId="164" fontId="50" fillId="26" borderId="101" xfId="0" applyFont="true" applyBorder="true" applyAlignment="true" applyProtection="true">
      <alignment horizontal="center" vertical="center" textRotation="0" wrapText="false" indent="0" shrinkToFit="true"/>
      <protection locked="false" hidden="false"/>
    </xf>
    <xf numFmtId="164" fontId="36" fillId="24" borderId="102" xfId="0" applyFont="true" applyBorder="true" applyAlignment="false" applyProtection="true">
      <alignment horizontal="general" vertical="center" textRotation="0" wrapText="false" indent="0" shrinkToFit="false"/>
      <protection locked="true" hidden="false"/>
    </xf>
    <xf numFmtId="164" fontId="79" fillId="0" borderId="0" xfId="0" applyFont="true" applyBorder="true" applyAlignment="true" applyProtection="true">
      <alignment horizontal="center" vertical="center" textRotation="0" wrapText="false" indent="0" shrinkToFit="false"/>
      <protection locked="false" hidden="false"/>
    </xf>
    <xf numFmtId="164" fontId="46" fillId="0" borderId="0" xfId="0" applyFont="true" applyBorder="true" applyAlignment="false" applyProtection="true">
      <alignment horizontal="general" vertical="center" textRotation="0" wrapText="false" indent="0" shrinkToFit="false"/>
      <protection locked="true" hidden="false"/>
    </xf>
    <xf numFmtId="164" fontId="80" fillId="0" borderId="98" xfId="0" applyFont="true" applyBorder="true" applyAlignment="true" applyProtection="true">
      <alignment horizontal="left" vertical="center" textRotation="0" wrapText="true" indent="0" shrinkToFit="false"/>
      <protection locked="true" hidden="false"/>
    </xf>
    <xf numFmtId="164" fontId="74" fillId="0" borderId="0" xfId="0" applyFont="true" applyBorder="true" applyAlignment="false" applyProtection="true">
      <alignment horizontal="general" vertical="center" textRotation="0" wrapText="false" indent="0" shrinkToFit="false"/>
      <protection locked="false" hidden="false"/>
    </xf>
    <xf numFmtId="164" fontId="81" fillId="24" borderId="0" xfId="0" applyFont="true" applyBorder="true" applyAlignment="true" applyProtection="true">
      <alignment horizontal="general" vertical="center" textRotation="0" wrapText="true" indent="0" shrinkToFit="false"/>
      <protection locked="false" hidden="false"/>
    </xf>
    <xf numFmtId="164" fontId="81" fillId="24" borderId="0" xfId="0" applyFont="true" applyBorder="true" applyAlignment="true" applyProtection="true">
      <alignment horizontal="general" vertical="center" textRotation="0" wrapText="true" indent="0" shrinkToFit="false"/>
      <protection locked="true" hidden="false"/>
    </xf>
    <xf numFmtId="164" fontId="46" fillId="24" borderId="0" xfId="0" applyFont="true" applyBorder="true" applyAlignment="false" applyProtection="true">
      <alignment horizontal="general" vertical="center" textRotation="0" wrapText="false" indent="0" shrinkToFit="false"/>
      <protection locked="true" hidden="false"/>
    </xf>
    <xf numFmtId="164" fontId="46" fillId="0" borderId="0" xfId="0" applyFont="true" applyBorder="true" applyAlignment="false" applyProtection="true">
      <alignment horizontal="general" vertical="center" textRotation="0" wrapText="false" indent="0" shrinkToFit="false"/>
      <protection locked="true" hidden="false"/>
    </xf>
    <xf numFmtId="164" fontId="54" fillId="24" borderId="0" xfId="0" applyFont="true" applyBorder="false" applyAlignment="false" applyProtection="true">
      <alignment horizontal="general" vertical="center" textRotation="0" wrapText="false" indent="0" shrinkToFit="false"/>
      <protection locked="true" hidden="false"/>
    </xf>
    <xf numFmtId="164" fontId="0" fillId="28" borderId="0" xfId="0" applyFont="false" applyBorder="true" applyAlignment="false" applyProtection="true">
      <alignment horizontal="general" vertical="center" textRotation="0" wrapText="false" indent="0" shrinkToFit="false"/>
      <protection locked="true" hidden="false"/>
    </xf>
    <xf numFmtId="164" fontId="46" fillId="28" borderId="0" xfId="0" applyFont="true" applyBorder="true" applyAlignment="false" applyProtection="true">
      <alignment horizontal="general" vertical="center" textRotation="0" wrapText="false" indent="0" shrinkToFit="false"/>
      <protection locked="true" hidden="false"/>
    </xf>
    <xf numFmtId="167" fontId="47" fillId="0" borderId="38" xfId="0" applyFont="true" applyBorder="true" applyAlignment="true" applyProtection="true">
      <alignment horizontal="left" vertical="center" textRotation="0" wrapText="true" indent="0" shrinkToFit="false"/>
      <protection locked="true" hidden="false"/>
    </xf>
    <xf numFmtId="164" fontId="22" fillId="26" borderId="11" xfId="0" applyFont="true" applyBorder="true" applyAlignment="true" applyProtection="true">
      <alignment horizontal="center" vertical="center" textRotation="0" wrapText="false" indent="0" shrinkToFit="false"/>
      <protection locked="false" hidden="false"/>
    </xf>
    <xf numFmtId="164" fontId="74" fillId="0" borderId="56" xfId="0" applyFont="true" applyBorder="true" applyAlignment="false" applyProtection="true">
      <alignment horizontal="general" vertical="center" textRotation="0" wrapText="false" indent="0" shrinkToFit="false"/>
      <protection locked="false" hidden="false"/>
    </xf>
    <xf numFmtId="167" fontId="47" fillId="0" borderId="13" xfId="0" applyFont="true" applyBorder="true" applyAlignment="true" applyProtection="true">
      <alignment horizontal="left" vertical="center" textRotation="0" wrapText="true" indent="0" shrinkToFit="false"/>
      <protection locked="true" hidden="false"/>
    </xf>
    <xf numFmtId="164" fontId="57" fillId="0" borderId="0" xfId="0" applyFont="true" applyBorder="false" applyAlignment="false" applyProtection="true">
      <alignment horizontal="general" vertical="center" textRotation="0" wrapText="false" indent="0" shrinkToFit="false"/>
      <protection locked="false" hidden="false"/>
    </xf>
    <xf numFmtId="164" fontId="57" fillId="28" borderId="0" xfId="0" applyFont="true" applyBorder="true" applyAlignment="false" applyProtection="true">
      <alignment horizontal="general" vertical="center" textRotation="0" wrapText="false" indent="0" shrinkToFit="false"/>
      <protection locked="true" hidden="false"/>
    </xf>
    <xf numFmtId="167" fontId="62" fillId="24" borderId="0" xfId="0" applyFont="true" applyBorder="false" applyAlignment="false" applyProtection="true">
      <alignment horizontal="general" vertical="center" textRotation="0" wrapText="false" indent="0" shrinkToFit="false"/>
      <protection locked="true" hidden="false"/>
    </xf>
    <xf numFmtId="164" fontId="69" fillId="25" borderId="11" xfId="0" applyFont="true" applyBorder="true" applyAlignment="true" applyProtection="true">
      <alignment horizontal="center" vertical="center" textRotation="0" wrapText="true" indent="0" shrinkToFit="false"/>
      <protection locked="true" hidden="false"/>
    </xf>
    <xf numFmtId="164" fontId="36" fillId="24" borderId="0" xfId="0" applyFont="true" applyBorder="true" applyAlignment="true" applyProtection="true">
      <alignment horizontal="left" vertical="top" textRotation="0" wrapText="true" indent="0" shrinkToFit="false"/>
      <protection locked="true" hidden="false"/>
    </xf>
    <xf numFmtId="164" fontId="50" fillId="24" borderId="0" xfId="0" applyFont="true" applyBorder="false" applyAlignment="true" applyProtection="true">
      <alignment horizontal="left" vertical="top" textRotation="0" wrapText="true" indent="0" shrinkToFit="false"/>
      <protection locked="true" hidden="false"/>
    </xf>
    <xf numFmtId="164" fontId="81" fillId="25" borderId="11" xfId="0" applyFont="true" applyBorder="true" applyAlignment="true" applyProtection="true">
      <alignment horizontal="center" vertical="center" textRotation="0" wrapText="true" indent="0" shrinkToFit="false"/>
      <protection locked="true" hidden="false"/>
    </xf>
    <xf numFmtId="167" fontId="36" fillId="25" borderId="13" xfId="0" applyFont="true" applyBorder="true" applyAlignment="true" applyProtection="true">
      <alignment horizontal="center" vertical="center" textRotation="0" wrapText="true" indent="0" shrinkToFit="false"/>
      <protection locked="true" hidden="false"/>
    </xf>
    <xf numFmtId="167" fontId="36" fillId="25" borderId="11" xfId="0" applyFont="true" applyBorder="true" applyAlignment="true" applyProtection="true">
      <alignment horizontal="center" vertical="center" textRotation="0" wrapText="true" indent="0" shrinkToFit="false"/>
      <protection locked="true" hidden="false"/>
    </xf>
    <xf numFmtId="164" fontId="79" fillId="0" borderId="0" xfId="0" applyFont="true" applyBorder="true" applyAlignment="true" applyProtection="true">
      <alignment horizontal="center" vertical="center" textRotation="0" wrapText="false" indent="0" shrinkToFit="true"/>
      <protection locked="false" hidden="false"/>
    </xf>
    <xf numFmtId="164" fontId="53" fillId="0" borderId="0" xfId="0" applyFont="true" applyBorder="true" applyAlignment="true" applyProtection="true">
      <alignment horizontal="general" vertical="center" textRotation="0" wrapText="true" indent="0" shrinkToFit="false"/>
      <protection locked="false" hidden="false"/>
    </xf>
    <xf numFmtId="164" fontId="36" fillId="0" borderId="33" xfId="0" applyFont="true" applyBorder="true" applyAlignment="true" applyProtection="true">
      <alignment horizontal="left" vertical="center" textRotation="0" wrapText="true" indent="0" shrinkToFit="false"/>
      <protection locked="true" hidden="false"/>
    </xf>
    <xf numFmtId="164" fontId="55" fillId="24" borderId="103" xfId="0" applyFont="true" applyBorder="true" applyAlignment="true" applyProtection="true">
      <alignment horizontal="left" vertical="center" textRotation="0" wrapText="true" indent="0" shrinkToFit="false"/>
      <protection locked="true" hidden="false"/>
    </xf>
    <xf numFmtId="164" fontId="79" fillId="0" borderId="0" xfId="0" applyFont="true" applyBorder="true" applyAlignment="true" applyProtection="true">
      <alignment horizontal="center" vertical="center" textRotation="0" wrapText="false" indent="0" shrinkToFit="false"/>
      <protection locked="true" hidden="false"/>
    </xf>
    <xf numFmtId="164" fontId="53" fillId="0" borderId="11" xfId="0" applyFont="true" applyBorder="true" applyAlignment="true" applyProtection="true">
      <alignment horizontal="center" vertical="center" textRotation="0" wrapText="true" indent="0" shrinkToFit="false"/>
      <protection locked="true" hidden="false"/>
    </xf>
    <xf numFmtId="164" fontId="35" fillId="26" borderId="104" xfId="0" applyFont="true" applyBorder="true" applyAlignment="true" applyProtection="true">
      <alignment horizontal="center" vertical="center" textRotation="0" wrapText="true" indent="0" shrinkToFit="false"/>
      <protection locked="false" hidden="false"/>
    </xf>
    <xf numFmtId="164" fontId="55" fillId="24" borderId="70" xfId="0" applyFont="true" applyBorder="true" applyAlignment="true" applyProtection="true">
      <alignment horizontal="general" vertical="center" textRotation="0" wrapText="true" indent="0" shrinkToFit="false"/>
      <protection locked="true" hidden="false"/>
    </xf>
    <xf numFmtId="164" fontId="35" fillId="24" borderId="81" xfId="0" applyFont="true" applyBorder="true" applyAlignment="true" applyProtection="true">
      <alignment horizontal="general" vertical="center" textRotation="0" wrapText="true" indent="0" shrinkToFit="false"/>
      <protection locked="true" hidden="false"/>
    </xf>
    <xf numFmtId="164" fontId="55" fillId="24" borderId="81" xfId="0" applyFont="true" applyBorder="true" applyAlignment="true" applyProtection="true">
      <alignment horizontal="left" vertical="center" textRotation="0" wrapText="true" indent="0" shrinkToFit="false"/>
      <protection locked="true" hidden="false"/>
    </xf>
    <xf numFmtId="164" fontId="55" fillId="24" borderId="83" xfId="0" applyFont="true" applyBorder="true" applyAlignment="true" applyProtection="true">
      <alignment horizontal="general" vertical="center" textRotation="0" wrapText="true" indent="0" shrinkToFit="false"/>
      <protection locked="true" hidden="false"/>
    </xf>
    <xf numFmtId="164" fontId="35" fillId="24" borderId="105" xfId="0" applyFont="true" applyBorder="true" applyAlignment="true" applyProtection="true">
      <alignment horizontal="general" vertical="center" textRotation="0" wrapText="true" indent="0" shrinkToFit="false"/>
      <protection locked="true" hidden="false"/>
    </xf>
    <xf numFmtId="164" fontId="35" fillId="26" borderId="106" xfId="0" applyFont="true" applyBorder="true" applyAlignment="true" applyProtection="true">
      <alignment horizontal="center" vertical="center" textRotation="0" wrapText="true" indent="0" shrinkToFit="false"/>
      <protection locked="false" hidden="false"/>
    </xf>
    <xf numFmtId="164" fontId="55" fillId="24" borderId="48" xfId="0" applyFont="true" applyBorder="true" applyAlignment="true" applyProtection="true">
      <alignment horizontal="left" vertical="center" textRotation="0" wrapText="true" indent="0" shrinkToFit="false"/>
      <protection locked="true" hidden="false"/>
    </xf>
    <xf numFmtId="164" fontId="35" fillId="24" borderId="107" xfId="0" applyFont="true" applyBorder="true" applyAlignment="true" applyProtection="true">
      <alignment horizontal="general" vertical="center" textRotation="0" wrapText="true" indent="0" shrinkToFit="false"/>
      <protection locked="true" hidden="false"/>
    </xf>
    <xf numFmtId="164" fontId="35" fillId="26" borderId="108" xfId="0" applyFont="true" applyBorder="true" applyAlignment="true" applyProtection="true">
      <alignment horizontal="center" vertical="center" textRotation="0" wrapText="true" indent="0" shrinkToFit="false"/>
      <protection locked="false" hidden="false"/>
    </xf>
    <xf numFmtId="164" fontId="55" fillId="24" borderId="105" xfId="0" applyFont="true" applyBorder="true" applyAlignment="true" applyProtection="true">
      <alignment horizontal="left" vertical="center" textRotation="0" wrapText="true" indent="0" shrinkToFit="false"/>
      <protection locked="true" hidden="false"/>
    </xf>
    <xf numFmtId="164" fontId="35" fillId="26" borderId="109" xfId="0" applyFont="true" applyBorder="true" applyAlignment="true" applyProtection="true">
      <alignment horizontal="center" vertical="center" textRotation="0" wrapText="true" indent="0" shrinkToFit="false"/>
      <protection locked="false" hidden="false"/>
    </xf>
    <xf numFmtId="164" fontId="55" fillId="24" borderId="110" xfId="0" applyFont="true" applyBorder="true" applyAlignment="true" applyProtection="true">
      <alignment horizontal="general" vertical="center" textRotation="0" wrapText="true" indent="0" shrinkToFit="false"/>
      <protection locked="true" hidden="false"/>
    </xf>
    <xf numFmtId="164" fontId="55" fillId="24" borderId="111" xfId="0" applyFont="true" applyBorder="true" applyAlignment="true" applyProtection="true">
      <alignment horizontal="left" vertical="center" textRotation="0" wrapText="true" indent="0" shrinkToFit="false"/>
      <protection locked="true" hidden="false"/>
    </xf>
    <xf numFmtId="164" fontId="55" fillId="0" borderId="81" xfId="0" applyFont="true" applyBorder="true" applyAlignment="true" applyProtection="true">
      <alignment horizontal="left" vertical="center" textRotation="0" wrapText="true" indent="0" shrinkToFit="false"/>
      <protection locked="true" hidden="false"/>
    </xf>
    <xf numFmtId="164" fontId="36" fillId="0" borderId="34" xfId="0" applyFont="true" applyBorder="true" applyAlignment="true" applyProtection="true">
      <alignment horizontal="center" vertical="center" textRotation="0" wrapText="true" indent="0" shrinkToFit="false"/>
      <protection locked="true" hidden="false"/>
    </xf>
    <xf numFmtId="164" fontId="46" fillId="0" borderId="11" xfId="0" applyFont="true" applyBorder="true" applyAlignment="true" applyProtection="true">
      <alignment horizontal="center" vertical="center" textRotation="0" wrapText="false" indent="0" shrinkToFit="false"/>
      <protection locked="true" hidden="false"/>
    </xf>
    <xf numFmtId="164" fontId="55" fillId="24" borderId="70" xfId="0" applyFont="true" applyBorder="true" applyAlignment="true" applyProtection="true">
      <alignment horizontal="left" vertical="center" textRotation="0" wrapText="true" indent="0" shrinkToFit="false"/>
      <protection locked="true" hidden="false"/>
    </xf>
    <xf numFmtId="164" fontId="55" fillId="24" borderId="112" xfId="0" applyFont="true" applyBorder="true" applyAlignment="true" applyProtection="true">
      <alignment horizontal="left" vertical="center" textRotation="0" wrapText="true" indent="0" shrinkToFit="false"/>
      <protection locked="true" hidden="false"/>
    </xf>
    <xf numFmtId="164" fontId="35" fillId="26" borderId="62" xfId="0" applyFont="true" applyBorder="true" applyAlignment="true" applyProtection="true">
      <alignment horizontal="center" vertical="center" textRotation="0" wrapText="true" indent="0" shrinkToFit="false"/>
      <protection locked="false" hidden="false"/>
    </xf>
    <xf numFmtId="164" fontId="46" fillId="24" borderId="0" xfId="0" applyFont="true" applyBorder="false" applyAlignment="true" applyProtection="true">
      <alignment horizontal="general" vertical="top" textRotation="0" wrapText="false" indent="0" shrinkToFit="false"/>
      <protection locked="true" hidden="false"/>
    </xf>
    <xf numFmtId="164" fontId="55" fillId="24" borderId="113" xfId="0" applyFont="true" applyBorder="true" applyAlignment="true" applyProtection="true">
      <alignment horizontal="left" vertical="center" textRotation="0" wrapText="true" indent="0" shrinkToFit="false"/>
      <protection locked="true" hidden="false"/>
    </xf>
    <xf numFmtId="164" fontId="35" fillId="24" borderId="102" xfId="0" applyFont="true" applyBorder="true" applyAlignment="true" applyProtection="true">
      <alignment horizontal="general" vertical="center" textRotation="0" wrapText="true" indent="0" shrinkToFit="false"/>
      <protection locked="true" hidden="false"/>
    </xf>
    <xf numFmtId="164" fontId="81" fillId="28" borderId="0" xfId="0" applyFont="true" applyBorder="true" applyAlignment="true" applyProtection="true">
      <alignment horizontal="left" vertical="center" textRotation="0" wrapText="true" indent="0" shrinkToFit="false"/>
      <protection locked="false" hidden="false"/>
    </xf>
    <xf numFmtId="164" fontId="81" fillId="28" borderId="0" xfId="0" applyFont="true" applyBorder="true" applyAlignment="true" applyProtection="true">
      <alignment horizontal="left" vertical="center" textRotation="0" wrapText="true" indent="0" shrinkToFit="false"/>
      <protection locked="true" hidden="false"/>
    </xf>
    <xf numFmtId="164" fontId="82" fillId="0" borderId="0" xfId="0" applyFont="true" applyBorder="false" applyAlignment="false" applyProtection="true">
      <alignment horizontal="general" vertical="center" textRotation="0" wrapText="false" indent="0" shrinkToFit="false"/>
      <protection locked="false" hidden="false"/>
    </xf>
    <xf numFmtId="164" fontId="0" fillId="28" borderId="0" xfId="0" applyFont="false" applyBorder="true" applyAlignment="false" applyProtection="true">
      <alignment horizontal="general" vertical="center" textRotation="0" wrapText="false" indent="0" shrinkToFit="false"/>
      <protection locked="false" hidden="false"/>
    </xf>
    <xf numFmtId="164" fontId="5" fillId="28" borderId="0" xfId="0" applyFont="true" applyBorder="true" applyAlignment="false" applyProtection="true">
      <alignment horizontal="general" vertical="center" textRotation="0" wrapText="false" indent="0" shrinkToFit="false"/>
      <protection locked="true" hidden="false"/>
    </xf>
    <xf numFmtId="167" fontId="83" fillId="24" borderId="0" xfId="0" applyFont="true" applyBorder="false" applyAlignment="false" applyProtection="true">
      <alignment horizontal="general" vertical="center" textRotation="0" wrapText="false" indent="0" shrinkToFit="false"/>
      <protection locked="true" hidden="false"/>
    </xf>
    <xf numFmtId="167" fontId="84" fillId="24" borderId="0" xfId="0" applyFont="true" applyBorder="false" applyAlignment="true" applyProtection="true">
      <alignment horizontal="general" vertical="top" textRotation="0" wrapText="false" indent="0" shrinkToFit="false"/>
      <protection locked="true" hidden="false"/>
    </xf>
    <xf numFmtId="164" fontId="85" fillId="24" borderId="0" xfId="0" applyFont="true" applyBorder="false" applyAlignment="true" applyProtection="true">
      <alignment horizontal="left" vertical="top" textRotation="0" wrapText="true" indent="0" shrinkToFit="false"/>
      <protection locked="true" hidden="false"/>
    </xf>
    <xf numFmtId="164" fontId="86" fillId="24" borderId="0" xfId="0" applyFont="true" applyBorder="false" applyAlignment="true" applyProtection="true">
      <alignment horizontal="left" vertical="top" textRotation="0" wrapText="true" indent="0" shrinkToFit="false"/>
      <protection locked="true" hidden="false"/>
    </xf>
    <xf numFmtId="164" fontId="48" fillId="24" borderId="10" xfId="0" applyFont="true" applyBorder="true" applyAlignment="true" applyProtection="true">
      <alignment horizontal="left" vertical="top" textRotation="0" wrapText="true" indent="0" shrinkToFit="false"/>
      <protection locked="false" hidden="false"/>
    </xf>
    <xf numFmtId="164" fontId="53" fillId="0" borderId="0" xfId="0" applyFont="true" applyBorder="false" applyAlignment="false" applyProtection="true">
      <alignment horizontal="general" vertical="center" textRotation="0" wrapText="false" indent="0" shrinkToFit="false"/>
      <protection locked="false" hidden="false"/>
    </xf>
    <xf numFmtId="164" fontId="53" fillId="0" borderId="0" xfId="0" applyFont="true" applyBorder="false" applyAlignment="fals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center" vertical="center" textRotation="0" wrapText="false" indent="0" shrinkToFit="false"/>
      <protection locked="true" hidden="false"/>
    </xf>
    <xf numFmtId="164" fontId="48" fillId="24" borderId="0" xfId="0" applyFont="true" applyBorder="false" applyAlignment="false" applyProtection="true">
      <alignment horizontal="general" vertical="center" textRotation="0" wrapText="false" indent="0" shrinkToFit="false"/>
      <protection locked="false" hidden="false"/>
    </xf>
    <xf numFmtId="164" fontId="55" fillId="0" borderId="0" xfId="0" applyFont="true" applyBorder="true" applyAlignment="true" applyProtection="true">
      <alignment horizontal="left" vertical="top" textRotation="0" wrapText="true" indent="0" shrinkToFit="false"/>
      <protection locked="true" hidden="false"/>
    </xf>
    <xf numFmtId="164" fontId="53" fillId="27" borderId="114" xfId="0" applyFont="true" applyBorder="true" applyAlignment="true" applyProtection="true">
      <alignment horizontal="center" vertical="center" textRotation="0" wrapText="false" indent="0" shrinkToFit="false"/>
      <protection locked="true" hidden="false"/>
    </xf>
    <xf numFmtId="167" fontId="4" fillId="24" borderId="96" xfId="0" applyFont="true" applyBorder="true" applyAlignment="false" applyProtection="true">
      <alignment horizontal="general" vertical="center" textRotation="0" wrapText="false" indent="0" shrinkToFit="false"/>
      <protection locked="true" hidden="false"/>
    </xf>
    <xf numFmtId="164" fontId="4" fillId="24" borderId="97" xfId="0" applyFont="true" applyBorder="true" applyAlignment="false" applyProtection="true">
      <alignment horizontal="general" vertical="center" textRotation="0" wrapText="false" indent="0" shrinkToFit="false"/>
      <protection locked="true" hidden="false"/>
    </xf>
    <xf numFmtId="164" fontId="4" fillId="24" borderId="98" xfId="0" applyFont="true" applyBorder="true" applyAlignment="false" applyProtection="true">
      <alignment horizontal="general" vertical="center" textRotation="0" wrapText="false" indent="0" shrinkToFit="false"/>
      <protection locked="true" hidden="false"/>
    </xf>
    <xf numFmtId="164" fontId="87" fillId="24" borderId="62" xfId="0" applyFont="true" applyBorder="true" applyAlignment="true" applyProtection="true">
      <alignment horizontal="general" vertical="center" textRotation="0" wrapText="true" indent="0" shrinkToFit="false"/>
      <protection locked="true" hidden="false"/>
    </xf>
    <xf numFmtId="164" fontId="87" fillId="24" borderId="0" xfId="0" applyFont="true" applyBorder="true" applyAlignment="true" applyProtection="true">
      <alignment horizontal="left" vertical="center" textRotation="0" wrapText="true" indent="0" shrinkToFit="false"/>
      <protection locked="true" hidden="false"/>
    </xf>
    <xf numFmtId="164" fontId="88" fillId="24" borderId="61" xfId="0" applyFont="true" applyBorder="true" applyAlignment="true" applyProtection="true">
      <alignment horizontal="general" vertical="center" textRotation="0" wrapText="true" indent="0" shrinkToFit="false"/>
      <protection locked="true" hidden="false"/>
    </xf>
    <xf numFmtId="164" fontId="89" fillId="24" borderId="0" xfId="0" applyFont="true" applyBorder="false" applyAlignment="false" applyProtection="true">
      <alignment horizontal="general" vertical="center" textRotation="0" wrapText="false" indent="0" shrinkToFit="false"/>
      <protection locked="true" hidden="false"/>
    </xf>
    <xf numFmtId="164" fontId="88" fillId="24" borderId="0" xfId="0" applyFont="true" applyBorder="false" applyAlignment="true" applyProtection="true">
      <alignment horizontal="general" vertical="center" textRotation="0" wrapText="true" indent="0" shrinkToFit="false"/>
      <protection locked="true" hidden="false"/>
    </xf>
    <xf numFmtId="164" fontId="88" fillId="24" borderId="62" xfId="0" applyFont="true" applyBorder="true" applyAlignment="false" applyProtection="true">
      <alignment horizontal="general" vertical="center" textRotation="0" wrapText="false" indent="0" shrinkToFit="false"/>
      <protection locked="true" hidden="false"/>
    </xf>
    <xf numFmtId="164" fontId="87" fillId="24" borderId="0" xfId="0" applyFont="true" applyBorder="false" applyAlignment="false" applyProtection="true">
      <alignment horizontal="general" vertical="center" textRotation="0" wrapText="false" indent="0" shrinkToFit="false"/>
      <protection locked="true" hidden="false"/>
    </xf>
    <xf numFmtId="164" fontId="88" fillId="26" borderId="0" xfId="0" applyFont="true" applyBorder="true" applyAlignment="true" applyProtection="true">
      <alignment horizontal="center" vertical="center" textRotation="0" wrapText="false" indent="0" shrinkToFit="false"/>
      <protection locked="false" hidden="false"/>
    </xf>
    <xf numFmtId="164" fontId="87" fillId="24" borderId="0" xfId="0" applyFont="true" applyBorder="true" applyAlignment="true" applyProtection="true">
      <alignment horizontal="center" vertical="center" textRotation="0" wrapText="false" indent="0" shrinkToFit="false"/>
      <protection locked="true" hidden="false"/>
    </xf>
    <xf numFmtId="164" fontId="88" fillId="24" borderId="0" xfId="0" applyFont="true" applyBorder="true" applyAlignment="true" applyProtection="true">
      <alignment horizontal="left" vertical="center" textRotation="0" wrapText="false" indent="0" shrinkToFit="true"/>
      <protection locked="true" hidden="false"/>
    </xf>
    <xf numFmtId="164" fontId="88" fillId="24" borderId="0" xfId="0" applyFont="true" applyBorder="false" applyAlignment="true" applyProtection="true">
      <alignment horizontal="general" vertical="center" textRotation="0" wrapText="false" indent="0" shrinkToFit="true"/>
      <protection locked="true" hidden="false"/>
    </xf>
    <xf numFmtId="164" fontId="88" fillId="24" borderId="61" xfId="0" applyFont="true" applyBorder="true" applyAlignment="true" applyProtection="true">
      <alignment horizontal="general" vertical="center" textRotation="0" wrapText="false" indent="0" shrinkToFit="true"/>
      <protection locked="true" hidden="false"/>
    </xf>
    <xf numFmtId="164" fontId="89" fillId="0" borderId="0" xfId="0" applyFont="true" applyBorder="false" applyAlignment="false" applyProtection="true">
      <alignment horizontal="general" vertical="center" textRotation="0" wrapText="false" indent="0" shrinkToFit="false"/>
      <protection locked="false" hidden="false"/>
    </xf>
    <xf numFmtId="164" fontId="89" fillId="0" borderId="0" xfId="0" applyFont="true" applyBorder="false" applyAlignment="false" applyProtection="true">
      <alignment horizontal="general" vertical="center" textRotation="0" wrapText="false" indent="0" shrinkToFit="false"/>
      <protection locked="true" hidden="false"/>
    </xf>
    <xf numFmtId="164" fontId="90" fillId="24" borderId="0" xfId="0" applyFont="true" applyBorder="false" applyAlignment="false" applyProtection="true">
      <alignment horizontal="general" vertical="center" textRotation="0" wrapText="false" indent="0" shrinkToFit="false"/>
      <protection locked="true" hidden="false"/>
    </xf>
    <xf numFmtId="164" fontId="87" fillId="24" borderId="0" xfId="0" applyFont="true" applyBorder="true" applyAlignment="true" applyProtection="true">
      <alignment horizontal="center" vertical="center" textRotation="0" wrapText="true" indent="0" shrinkToFit="false"/>
      <protection locked="true" hidden="false"/>
    </xf>
    <xf numFmtId="164" fontId="62" fillId="24" borderId="0" xfId="0" applyFont="true" applyBorder="true" applyAlignment="true" applyProtection="true">
      <alignment horizontal="center" vertical="center" textRotation="0" wrapText="false" indent="0" shrinkToFit="false"/>
      <protection locked="true" hidden="false"/>
    </xf>
    <xf numFmtId="164" fontId="88" fillId="0" borderId="0" xfId="0" applyFont="true" applyBorder="true" applyAlignment="true" applyProtection="true">
      <alignment horizontal="general" vertical="center" textRotation="0" wrapText="false" indent="0" shrinkToFit="true"/>
      <protection locked="true" hidden="false"/>
    </xf>
    <xf numFmtId="164" fontId="62" fillId="24" borderId="0" xfId="0" applyFont="true" applyBorder="true" applyAlignment="true" applyProtection="true">
      <alignment horizontal="center" vertical="center" textRotation="0" wrapText="false" indent="0" shrinkToFit="true"/>
      <protection locked="true" hidden="false"/>
    </xf>
    <xf numFmtId="164" fontId="90" fillId="24" borderId="61" xfId="0" applyFont="true" applyBorder="true" applyAlignment="false" applyProtection="true">
      <alignment horizontal="general" vertical="center" textRotation="0" wrapText="false" indent="0" shrinkToFit="false"/>
      <protection locked="true" hidden="false"/>
    </xf>
    <xf numFmtId="164" fontId="4" fillId="24" borderId="79" xfId="0" applyFont="true" applyBorder="true" applyAlignment="false" applyProtection="true">
      <alignment horizontal="general" vertical="center" textRotation="0" wrapText="false" indent="0" shrinkToFit="false"/>
      <protection locked="true" hidden="false"/>
    </xf>
    <xf numFmtId="164" fontId="88" fillId="24" borderId="101" xfId="0" applyFont="true" applyBorder="true" applyAlignment="false" applyProtection="true">
      <alignment horizontal="general" vertical="center" textRotation="0" wrapText="false" indent="0" shrinkToFit="false"/>
      <protection locked="true" hidden="false"/>
    </xf>
    <xf numFmtId="164" fontId="4" fillId="24" borderId="101" xfId="0" applyFont="true" applyBorder="true" applyAlignment="false" applyProtection="true">
      <alignment horizontal="general" vertical="center" textRotation="0" wrapText="false" indent="0" shrinkToFit="false"/>
      <protection locked="true" hidden="false"/>
    </xf>
    <xf numFmtId="164" fontId="4" fillId="24" borderId="102" xfId="0" applyFont="true" applyBorder="tru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center" vertical="center" textRotation="0" wrapText="false" indent="0" shrinkToFit="false"/>
      <protection locked="true" hidden="false"/>
    </xf>
    <xf numFmtId="164" fontId="91" fillId="24" borderId="0" xfId="0" applyFont="true" applyBorder="false" applyAlignment="false" applyProtection="true">
      <alignment horizontal="general" vertical="center" textRotation="0" wrapText="false" indent="0" shrinkToFit="false"/>
      <protection locked="true" hidden="false"/>
    </xf>
    <xf numFmtId="164" fontId="92" fillId="24" borderId="0" xfId="0" applyFont="true" applyBorder="false" applyAlignment="false" applyProtection="true">
      <alignment horizontal="general" vertical="center" textRotation="0" wrapText="false" indent="0" shrinkToFit="false"/>
      <protection locked="true" hidden="false"/>
    </xf>
    <xf numFmtId="164" fontId="55" fillId="24" borderId="0" xfId="0" applyFont="true" applyBorder="false" applyAlignment="true" applyProtection="true">
      <alignment horizontal="center" vertical="center" textRotation="0" wrapText="false" indent="0" shrinkToFit="false"/>
      <protection locked="true" hidden="false"/>
    </xf>
    <xf numFmtId="164" fontId="93" fillId="25" borderId="10" xfId="0" applyFont="true" applyBorder="true" applyAlignment="true" applyProtection="true">
      <alignment horizontal="center" vertical="center" textRotation="0" wrapText="false" indent="0" shrinkToFit="false"/>
      <protection locked="true" hidden="false"/>
    </xf>
    <xf numFmtId="164" fontId="56" fillId="0" borderId="115" xfId="0" applyFont="true" applyBorder="true" applyAlignment="true" applyProtection="true">
      <alignment horizontal="general" vertical="center" textRotation="0" wrapText="false" indent="0" shrinkToFit="false"/>
      <protection locked="true" hidden="false"/>
    </xf>
    <xf numFmtId="164" fontId="52" fillId="0" borderId="116" xfId="0" applyFont="true" applyBorder="true" applyAlignment="true" applyProtection="true">
      <alignment horizontal="left" vertical="center" textRotation="0" wrapText="false" indent="0" shrinkToFit="false"/>
      <protection locked="true" hidden="false"/>
    </xf>
    <xf numFmtId="164" fontId="81" fillId="27" borderId="10" xfId="0" applyFont="true" applyBorder="true" applyAlignment="true" applyProtection="true">
      <alignment horizontal="center" vertical="center" textRotation="0" wrapText="false" indent="0" shrinkToFit="false"/>
      <protection locked="true" hidden="false"/>
    </xf>
    <xf numFmtId="164" fontId="56" fillId="0" borderId="117" xfId="0" applyFont="true" applyBorder="true" applyAlignment="true" applyProtection="true">
      <alignment horizontal="general" vertical="center" textRotation="0" wrapText="false" indent="0" shrinkToFit="false"/>
      <protection locked="true" hidden="false"/>
    </xf>
    <xf numFmtId="164" fontId="52" fillId="0" borderId="118" xfId="0" applyFont="true" applyBorder="true" applyAlignment="true" applyProtection="true">
      <alignment horizontal="left" vertical="center" textRotation="0" wrapText="false" indent="0" shrinkToFit="false"/>
      <protection locked="true" hidden="false"/>
    </xf>
    <xf numFmtId="164" fontId="56" fillId="0" borderId="69" xfId="0" applyFont="true" applyBorder="true" applyAlignment="true" applyProtection="true">
      <alignment horizontal="center" vertical="center" textRotation="0" wrapText="false" indent="0" shrinkToFit="false"/>
      <protection locked="true" hidden="false"/>
    </xf>
    <xf numFmtId="164" fontId="52" fillId="0" borderId="119" xfId="0" applyFont="true" applyBorder="true" applyAlignment="true" applyProtection="true">
      <alignment horizontal="center" vertical="center" textRotation="0" wrapText="false" indent="0" shrinkToFit="false"/>
      <protection locked="true" hidden="false"/>
    </xf>
    <xf numFmtId="164" fontId="52" fillId="0" borderId="120" xfId="0" applyFont="true" applyBorder="true" applyAlignment="true" applyProtection="true">
      <alignment horizontal="left" vertical="center" textRotation="0" wrapText="false" indent="0" shrinkToFit="false"/>
      <protection locked="true" hidden="false"/>
    </xf>
    <xf numFmtId="164" fontId="52" fillId="0" borderId="121" xfId="0" applyFont="true" applyBorder="true" applyAlignment="true" applyProtection="true">
      <alignment horizontal="center" vertical="center" textRotation="0" wrapText="false" indent="0" shrinkToFit="false"/>
      <protection locked="true" hidden="false"/>
    </xf>
    <xf numFmtId="164" fontId="36" fillId="0" borderId="91" xfId="0" applyFont="true" applyBorder="true" applyAlignment="true" applyProtection="true">
      <alignment horizontal="center" vertical="center" textRotation="0" wrapText="false" indent="0" shrinkToFit="false"/>
      <protection locked="true" hidden="false"/>
    </xf>
    <xf numFmtId="164" fontId="36" fillId="0" borderId="120" xfId="0" applyFont="true" applyBorder="true" applyAlignment="true" applyProtection="true">
      <alignment horizontal="left" vertical="center" textRotation="0" wrapText="true" indent="0" shrinkToFit="false"/>
      <protection locked="true" hidden="false"/>
    </xf>
    <xf numFmtId="164" fontId="55" fillId="0" borderId="117" xfId="0" applyFont="true" applyBorder="true" applyAlignment="true" applyProtection="true">
      <alignment horizontal="center" vertical="center" textRotation="0" wrapText="false" indent="0" shrinkToFit="false"/>
      <protection locked="true" hidden="false"/>
    </xf>
    <xf numFmtId="164" fontId="36" fillId="0" borderId="122" xfId="0" applyFont="true" applyBorder="true" applyAlignment="true" applyProtection="true">
      <alignment horizontal="center" vertical="center" textRotation="0" wrapText="false" indent="0" shrinkToFit="false"/>
      <protection locked="true" hidden="false"/>
    </xf>
    <xf numFmtId="164" fontId="36" fillId="0" borderId="118" xfId="0" applyFont="true" applyBorder="true" applyAlignment="true" applyProtection="true">
      <alignment horizontal="left" vertical="center" textRotation="0" wrapText="true" indent="0" shrinkToFit="false"/>
      <protection locked="true" hidden="false"/>
    </xf>
    <xf numFmtId="164" fontId="69" fillId="27" borderId="10"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false" hidden="false"/>
    </xf>
    <xf numFmtId="164" fontId="97" fillId="0" borderId="0" xfId="0" applyFont="true" applyBorder="false" applyAlignment="false" applyProtection="true">
      <alignment horizontal="general" vertical="center" textRotation="0" wrapText="false" indent="0" shrinkToFit="false"/>
      <protection locked="true" hidden="false"/>
    </xf>
    <xf numFmtId="164" fontId="41" fillId="24" borderId="0" xfId="0" applyFont="true" applyBorder="false" applyAlignment="false" applyProtection="true">
      <alignment horizontal="general" vertical="center" textRotation="0" wrapText="false" indent="0" shrinkToFit="false"/>
      <protection locked="true" hidden="false"/>
    </xf>
    <xf numFmtId="164" fontId="98" fillId="24" borderId="0" xfId="0" applyFont="true" applyBorder="false" applyAlignment="false" applyProtection="true">
      <alignment horizontal="general" vertical="center" textRotation="0" wrapText="false" indent="0" shrinkToFit="false"/>
      <protection locked="true" hidden="false"/>
    </xf>
    <xf numFmtId="164" fontId="41" fillId="24" borderId="13" xfId="0" applyFont="true" applyBorder="true" applyAlignment="true" applyProtection="true">
      <alignment horizontal="center" vertical="center" textRotation="0" wrapText="false" indent="0" shrinkToFit="false"/>
      <protection locked="true" hidden="false"/>
    </xf>
    <xf numFmtId="164" fontId="34" fillId="24" borderId="10" xfId="0" applyFont="true" applyBorder="true" applyAlignment="true" applyProtection="true">
      <alignment horizontal="center" vertical="center" textRotation="0" wrapText="false" indent="0" shrinkToFit="false"/>
      <protection locked="true" hidden="false"/>
    </xf>
    <xf numFmtId="164" fontId="27" fillId="24" borderId="13" xfId="0" applyFont="true" applyBorder="true" applyAlignment="true" applyProtection="true">
      <alignment horizontal="center" vertical="center" textRotation="0" wrapText="false" indent="0" shrinkToFit="false"/>
      <protection locked="true" hidden="false"/>
    </xf>
    <xf numFmtId="164" fontId="28" fillId="24" borderId="11" xfId="0" applyFont="true" applyBorder="true" applyAlignment="true" applyProtection="true">
      <alignment horizontal="left" vertical="center" textRotation="0" wrapText="false" indent="0" shrinkToFit="false"/>
      <protection locked="true" hidden="false"/>
    </xf>
    <xf numFmtId="164" fontId="28" fillId="24" borderId="0" xfId="0" applyFont="true" applyBorder="false" applyAlignment="false" applyProtection="true">
      <alignment horizontal="general" vertical="center" textRotation="0" wrapText="false" indent="0" shrinkToFit="false"/>
      <protection locked="true" hidden="false"/>
    </xf>
    <xf numFmtId="164" fontId="28" fillId="24" borderId="0" xfId="0" applyFont="true" applyBorder="false" applyAlignment="true" applyProtection="true">
      <alignment horizontal="center" vertical="center" textRotation="0" wrapText="false" indent="0" shrinkToFit="false"/>
      <protection locked="true" hidden="false"/>
    </xf>
    <xf numFmtId="164" fontId="47" fillId="24" borderId="0" xfId="0" applyFont="true" applyBorder="false" applyAlignment="false" applyProtection="true">
      <alignment horizontal="general" vertical="center" textRotation="0" wrapText="false" indent="0" shrinkToFit="false"/>
      <protection locked="true" hidden="false"/>
    </xf>
    <xf numFmtId="164" fontId="97" fillId="24" borderId="0" xfId="0" applyFont="true" applyBorder="false" applyAlignment="false" applyProtection="true">
      <alignment horizontal="general" vertical="center" textRotation="0" wrapText="false" indent="0" shrinkToFit="false"/>
      <protection locked="true" hidden="false"/>
    </xf>
    <xf numFmtId="164" fontId="32" fillId="24" borderId="12" xfId="0" applyFont="true" applyBorder="true" applyAlignment="true" applyProtection="true">
      <alignment horizontal="left" vertical="center" textRotation="0" wrapText="true" indent="0" shrinkToFit="false"/>
      <protection locked="true" hidden="false"/>
    </xf>
    <xf numFmtId="168" fontId="4" fillId="24" borderId="123" xfId="0" applyFont="true" applyBorder="true" applyAlignment="true" applyProtection="true">
      <alignment horizontal="general" vertical="center" textRotation="0" wrapText="false" indent="0" shrinkToFit="true"/>
      <protection locked="true" hidden="false"/>
    </xf>
    <xf numFmtId="164" fontId="52" fillId="24" borderId="32" xfId="0" applyFont="true" applyBorder="true" applyAlignment="false" applyProtection="true">
      <alignment horizontal="general" vertical="center" textRotation="0" wrapText="false" indent="0" shrinkToFit="false"/>
      <protection locked="true" hidden="false"/>
    </xf>
    <xf numFmtId="168" fontId="4" fillId="24" borderId="0" xfId="0" applyFont="true" applyBorder="true" applyAlignment="true" applyProtection="true">
      <alignment horizontal="general" vertical="center" textRotation="0" wrapText="false" indent="0" shrinkToFit="true"/>
      <protection locked="true" hidden="false"/>
    </xf>
    <xf numFmtId="168" fontId="82" fillId="24" borderId="0" xfId="0" applyFont="true" applyBorder="true" applyAlignment="true" applyProtection="true">
      <alignment horizontal="general" vertical="center" textRotation="0" wrapText="false" indent="0" shrinkToFit="true"/>
      <protection locked="true" hidden="false"/>
    </xf>
    <xf numFmtId="164" fontId="52" fillId="24" borderId="10" xfId="0" applyFont="true" applyBorder="true" applyAlignment="true" applyProtection="true">
      <alignment horizontal="center" vertical="center" textRotation="0" wrapText="true" indent="0" shrinkToFit="false"/>
      <protection locked="true" hidden="false"/>
    </xf>
    <xf numFmtId="164" fontId="52" fillId="24" borderId="33" xfId="0" applyFont="true" applyBorder="true" applyAlignment="true" applyProtection="true">
      <alignment horizontal="left" vertical="center" textRotation="0" wrapText="true" indent="0" shrinkToFit="false"/>
      <protection locked="true" hidden="false"/>
    </xf>
    <xf numFmtId="175" fontId="57" fillId="24" borderId="14" xfId="0" applyFont="true" applyBorder="true" applyAlignment="true" applyProtection="true">
      <alignment horizontal="right" vertical="center" textRotation="0" wrapText="false" indent="0" shrinkToFit="false"/>
      <protection locked="true" hidden="false"/>
    </xf>
    <xf numFmtId="164" fontId="99" fillId="25" borderId="11" xfId="0" applyFont="true" applyBorder="true" applyAlignment="true" applyProtection="true">
      <alignment horizontal="center" vertical="center" textRotation="0" wrapText="false" indent="0" shrinkToFit="false"/>
      <protection locked="true" hidden="false"/>
    </xf>
    <xf numFmtId="164" fontId="25" fillId="24" borderId="62" xfId="0" applyFont="true" applyBorder="true" applyAlignment="true" applyProtection="true">
      <alignment horizontal="left" vertical="center" textRotation="0" wrapText="true" indent="0" shrinkToFit="false"/>
      <protection locked="true" hidden="false"/>
    </xf>
    <xf numFmtId="164" fontId="4" fillId="24" borderId="22" xfId="0" applyFont="true" applyBorder="true" applyAlignment="true" applyProtection="true">
      <alignment horizontal="center" vertical="center" textRotation="0" wrapText="true" indent="0" shrinkToFit="false"/>
      <protection locked="true" hidden="false"/>
    </xf>
    <xf numFmtId="164" fontId="32" fillId="0" borderId="10" xfId="0" applyFont="true" applyBorder="true" applyAlignment="true" applyProtection="true">
      <alignment horizontal="left" vertical="center" textRotation="0" wrapText="true" indent="0" shrinkToFit="false"/>
      <protection locked="true" hidden="false"/>
    </xf>
    <xf numFmtId="175" fontId="57" fillId="24" borderId="25" xfId="0" applyFont="true" applyBorder="true" applyAlignment="true" applyProtection="true">
      <alignment horizontal="right" vertical="center" textRotation="0" wrapText="false" indent="0" shrinkToFit="false"/>
      <protection locked="true" hidden="false"/>
    </xf>
    <xf numFmtId="164" fontId="4" fillId="24" borderId="27" xfId="0" applyFont="true" applyBorder="true" applyAlignment="true" applyProtection="true">
      <alignment horizontal="general" vertical="center" textRotation="0" wrapText="true" indent="0" shrinkToFit="false"/>
      <protection locked="true" hidden="false"/>
    </xf>
    <xf numFmtId="164" fontId="4" fillId="24" borderId="84" xfId="0" applyFont="true" applyBorder="true" applyAlignment="true" applyProtection="true">
      <alignment horizontal="general" vertical="center" textRotation="0" wrapText="true" indent="0" shrinkToFit="false"/>
      <protection locked="true" hidden="false"/>
    </xf>
    <xf numFmtId="164" fontId="32" fillId="0" borderId="31" xfId="0" applyFont="true" applyBorder="true" applyAlignment="true" applyProtection="true">
      <alignment horizontal="left" vertical="center" textRotation="0" wrapText="true" indent="0" shrinkToFit="false"/>
      <protection locked="true" hidden="false"/>
    </xf>
    <xf numFmtId="175" fontId="57" fillId="24" borderId="24" xfId="0" applyFont="true" applyBorder="true" applyAlignment="true" applyProtection="true">
      <alignment horizontal="right" vertical="center" textRotation="0" wrapText="false" indent="0" shrinkToFit="false"/>
      <protection locked="true" hidden="false"/>
    </xf>
    <xf numFmtId="164" fontId="52" fillId="24" borderId="101" xfId="0" applyFont="true" applyBorder="true" applyAlignment="true" applyProtection="true">
      <alignment horizontal="left" vertical="center" textRotation="0" wrapText="true" indent="0" shrinkToFit="false"/>
      <protection locked="true" hidden="false"/>
    </xf>
    <xf numFmtId="164" fontId="48" fillId="24" borderId="0" xfId="0" applyFont="true" applyBorder="false" applyAlignment="true" applyProtection="true">
      <alignment horizontal="general" vertical="center" textRotation="0" wrapText="true" indent="0" shrinkToFit="false"/>
      <protection locked="true" hidden="false"/>
    </xf>
    <xf numFmtId="164" fontId="48" fillId="24" borderId="0" xfId="0" applyFont="true" applyBorder="false" applyAlignment="true" applyProtection="true">
      <alignment horizontal="center" vertical="center" textRotation="0" wrapText="true" indent="0" shrinkToFit="false"/>
      <protection locked="true" hidden="false"/>
    </xf>
    <xf numFmtId="164" fontId="48" fillId="24" borderId="0" xfId="0" applyFont="true" applyBorder="false" applyAlignment="true" applyProtection="true">
      <alignment horizontal="left" vertical="center" textRotation="0" wrapText="true" indent="0" shrinkToFit="false"/>
      <protection locked="true" hidden="false"/>
    </xf>
    <xf numFmtId="164" fontId="35" fillId="24" borderId="124" xfId="0" applyFont="true" applyBorder="true" applyAlignment="true" applyProtection="true">
      <alignment horizontal="general" vertical="center" textRotation="0" wrapText="true" indent="0" shrinkToFit="false"/>
      <protection locked="true" hidden="false"/>
    </xf>
    <xf numFmtId="164" fontId="27" fillId="24" borderId="125" xfId="0" applyFont="true" applyBorder="true" applyAlignment="true" applyProtection="true">
      <alignment horizontal="center" vertical="center" textRotation="0" wrapText="true" indent="0" shrinkToFit="false"/>
      <protection locked="true" hidden="false"/>
    </xf>
    <xf numFmtId="164" fontId="27" fillId="0" borderId="29" xfId="0" applyFont="true" applyBorder="true" applyAlignment="true" applyProtection="true">
      <alignment horizontal="center" vertical="center" textRotation="0" wrapText="false" indent="0" shrinkToFit="false"/>
      <protection locked="true" hidden="false"/>
    </xf>
    <xf numFmtId="164" fontId="27" fillId="24" borderId="125" xfId="0" applyFont="true" applyBorder="true" applyAlignment="true" applyProtection="true">
      <alignment horizontal="center" vertical="center" textRotation="0" wrapText="false" indent="0" shrinkToFit="false"/>
      <protection locked="true" hidden="false"/>
    </xf>
    <xf numFmtId="164" fontId="27" fillId="24" borderId="126" xfId="0" applyFont="true" applyBorder="true" applyAlignment="true" applyProtection="true">
      <alignment horizontal="center" vertical="center" textRotation="0" wrapText="false" indent="0" shrinkToFit="false"/>
      <protection locked="true" hidden="false"/>
    </xf>
    <xf numFmtId="164" fontId="27" fillId="24" borderId="11" xfId="0" applyFont="true" applyBorder="true" applyAlignment="true" applyProtection="true">
      <alignment horizontal="center" vertical="center" textRotation="0" wrapText="true" indent="0" shrinkToFit="false"/>
      <protection locked="true" hidden="false"/>
    </xf>
    <xf numFmtId="164" fontId="27" fillId="0" borderId="11" xfId="0" applyFont="true" applyBorder="true" applyAlignment="true" applyProtection="true">
      <alignment horizontal="center" vertical="center" textRotation="0" wrapText="true" indent="0" shrinkToFit="false"/>
      <protection locked="true" hidden="false"/>
    </xf>
    <xf numFmtId="164" fontId="100" fillId="24" borderId="85" xfId="0" applyFont="true" applyBorder="true" applyAlignment="true" applyProtection="true">
      <alignment horizontal="center" vertical="center" textRotation="0" wrapText="true" indent="0" shrinkToFit="false"/>
      <protection locked="true" hidden="false"/>
    </xf>
    <xf numFmtId="164" fontId="100" fillId="24" borderId="56" xfId="0" applyFont="true" applyBorder="true" applyAlignment="true" applyProtection="true">
      <alignment horizontal="center" vertical="center" textRotation="0" wrapText="true" indent="0" shrinkToFit="false"/>
      <protection locked="true" hidden="false"/>
    </xf>
    <xf numFmtId="164" fontId="79" fillId="0" borderId="0" xfId="0" applyFont="true" applyBorder="true" applyAlignment="true" applyProtection="true">
      <alignment horizontal="center" vertical="center" textRotation="0" wrapText="true" indent="0" shrinkToFit="false"/>
      <protection locked="true" hidden="false"/>
    </xf>
    <xf numFmtId="164" fontId="29" fillId="0" borderId="127" xfId="0" applyFont="true" applyBorder="true" applyAlignment="true" applyProtection="true">
      <alignment horizontal="center" vertical="center" textRotation="0" wrapText="false" indent="0" shrinkToFit="false"/>
      <protection locked="true" hidden="false"/>
    </xf>
    <xf numFmtId="164" fontId="25" fillId="0" borderId="14" xfId="0" applyFont="true" applyBorder="true" applyAlignment="true" applyProtection="true">
      <alignment horizontal="center" vertical="center" textRotation="0" wrapText="false" indent="0" shrinkToFit="false"/>
      <protection locked="true" hidden="false"/>
    </xf>
    <xf numFmtId="164" fontId="27" fillId="24" borderId="49" xfId="0" applyFont="true" applyBorder="true" applyAlignment="true" applyProtection="true">
      <alignment horizontal="center" vertical="center" textRotation="0" wrapText="true" indent="0" shrinkToFit="false"/>
      <protection locked="true" hidden="false"/>
    </xf>
    <xf numFmtId="164" fontId="27" fillId="24" borderId="12" xfId="0" applyFont="true" applyBorder="true" applyAlignment="true" applyProtection="true">
      <alignment horizontal="center" vertical="center" textRotation="0" wrapText="true" indent="0" shrinkToFit="false"/>
      <protection locked="true" hidden="false"/>
    </xf>
    <xf numFmtId="164" fontId="25" fillId="0" borderId="12" xfId="0" applyFont="true" applyBorder="true" applyAlignment="true" applyProtection="true">
      <alignment horizontal="center" vertical="center" textRotation="0" wrapText="true" indent="0" shrinkToFit="false"/>
      <protection locked="true" hidden="false"/>
    </xf>
    <xf numFmtId="164" fontId="29" fillId="0" borderId="12" xfId="0" applyFont="true" applyBorder="true" applyAlignment="true" applyProtection="true">
      <alignment horizontal="center" vertical="center" textRotation="0" wrapText="true" indent="0" shrinkToFit="false"/>
      <protection locked="true" hidden="false"/>
    </xf>
    <xf numFmtId="164" fontId="29" fillId="0" borderId="10" xfId="0" applyFont="true" applyBorder="true" applyAlignment="true" applyProtection="true">
      <alignment horizontal="center" vertical="center" textRotation="0" wrapText="true" indent="0" shrinkToFit="false"/>
      <protection locked="true" hidden="false"/>
    </xf>
    <xf numFmtId="164" fontId="27" fillId="24" borderId="128" xfId="0" applyFont="true" applyBorder="true" applyAlignment="true" applyProtection="true">
      <alignment horizontal="center" vertical="center" textRotation="0" wrapText="true" indent="0" shrinkToFit="false"/>
      <protection locked="true" hidden="false"/>
    </xf>
    <xf numFmtId="164" fontId="27" fillId="24" borderId="26" xfId="0" applyFont="true" applyBorder="true" applyAlignment="true" applyProtection="true">
      <alignment horizontal="center" vertical="center" textRotation="0" wrapText="true" indent="0" shrinkToFit="false"/>
      <protection locked="true" hidden="false"/>
    </xf>
    <xf numFmtId="164" fontId="25" fillId="0" borderId="33" xfId="0" applyFont="true" applyBorder="true" applyAlignment="true" applyProtection="true">
      <alignment horizontal="center" vertical="center" textRotation="0" wrapText="true" indent="0" shrinkToFit="false"/>
      <protection locked="true" hidden="false"/>
    </xf>
    <xf numFmtId="164" fontId="47" fillId="24" borderId="26" xfId="0" applyFont="true" applyBorder="true" applyAlignment="true" applyProtection="true">
      <alignment horizontal="center" vertical="center" textRotation="0" wrapText="false" indent="0" shrinkToFit="false"/>
      <protection locked="true" hidden="false"/>
    </xf>
    <xf numFmtId="164" fontId="36" fillId="24" borderId="12" xfId="0" applyFont="true" applyBorder="true" applyAlignment="true" applyProtection="true">
      <alignment horizontal="center" vertical="center" textRotation="0" wrapText="true" indent="0" shrinkToFit="false"/>
      <protection locked="true" hidden="false"/>
    </xf>
    <xf numFmtId="164" fontId="36" fillId="24" borderId="34" xfId="0" applyFont="true" applyBorder="true" applyAlignment="true" applyProtection="true">
      <alignment horizontal="center" vertical="center" textRotation="0" wrapText="true" indent="0" shrinkToFit="false"/>
      <protection locked="true" hidden="false"/>
    </xf>
    <xf numFmtId="164" fontId="97" fillId="0" borderId="0" xfId="0" applyFont="true" applyBorder="true" applyAlignment="false" applyProtection="true">
      <alignment horizontal="general" vertical="center" textRotation="0" wrapText="false" indent="0" shrinkToFit="false"/>
      <protection locked="true" hidden="false"/>
    </xf>
    <xf numFmtId="164" fontId="48" fillId="0" borderId="129" xfId="0" applyFont="true" applyBorder="true" applyAlignment="true" applyProtection="true">
      <alignment horizontal="right" vertical="center" textRotation="0" wrapText="false" indent="0" shrinkToFit="false"/>
      <protection locked="true" hidden="false"/>
    </xf>
    <xf numFmtId="164" fontId="48" fillId="0" borderId="29" xfId="0" applyFont="true" applyBorder="true" applyAlignment="true" applyProtection="true">
      <alignment horizontal="center" vertical="center" textRotation="0" wrapText="false" indent="0" shrinkToFit="true"/>
      <protection locked="true" hidden="false"/>
    </xf>
    <xf numFmtId="164" fontId="48" fillId="24" borderId="130" xfId="0" applyFont="true" applyBorder="true" applyAlignment="true" applyProtection="true">
      <alignment horizontal="general" vertical="center" textRotation="0" wrapText="false" indent="0" shrinkToFit="true"/>
      <protection locked="true" hidden="false"/>
    </xf>
    <xf numFmtId="164" fontId="48" fillId="24" borderId="29" xfId="0" applyFont="true" applyBorder="true" applyAlignment="true" applyProtection="true">
      <alignment horizontal="general" vertical="center" textRotation="0" wrapText="false" indent="0" shrinkToFit="true"/>
      <protection locked="true" hidden="false"/>
    </xf>
    <xf numFmtId="164" fontId="48" fillId="24" borderId="131" xfId="0" applyFont="true" applyBorder="true" applyAlignment="true" applyProtection="true">
      <alignment horizontal="general" vertical="center" textRotation="0" wrapText="true" indent="0" shrinkToFit="true"/>
      <protection locked="true" hidden="false"/>
    </xf>
    <xf numFmtId="164" fontId="69" fillId="24" borderId="30" xfId="0" applyFont="true" applyBorder="true" applyAlignment="true" applyProtection="true">
      <alignment horizontal="center" vertical="center" textRotation="0" wrapText="true" indent="0" shrinkToFit="true"/>
      <protection locked="false" hidden="false"/>
    </xf>
    <xf numFmtId="168" fontId="69" fillId="0" borderId="28" xfId="0" applyFont="true" applyBorder="true" applyAlignment="true" applyProtection="true">
      <alignment horizontal="center" vertical="center" textRotation="0" wrapText="false" indent="0" shrinkToFit="true"/>
      <protection locked="false" hidden="false"/>
    </xf>
    <xf numFmtId="168" fontId="48" fillId="0" borderId="29" xfId="0" applyFont="true" applyBorder="true" applyAlignment="true" applyProtection="true">
      <alignment horizontal="right" vertical="center" textRotation="0" wrapText="false" indent="0" shrinkToFit="true"/>
      <protection locked="false" hidden="false"/>
    </xf>
    <xf numFmtId="166" fontId="48" fillId="0" borderId="132" xfId="74" applyFont="true" applyBorder="true" applyAlignment="true" applyProtection="true">
      <alignment horizontal="right" vertical="center" textRotation="0" wrapText="false" indent="0" shrinkToFit="true"/>
      <protection locked="true" hidden="false"/>
    </xf>
    <xf numFmtId="168" fontId="48" fillId="0" borderId="132" xfId="0" applyFont="true" applyBorder="true" applyAlignment="true" applyProtection="true">
      <alignment horizontal="center" vertical="center" textRotation="0" wrapText="false" indent="0" shrinkToFit="true"/>
      <protection locked="false" hidden="false"/>
    </xf>
    <xf numFmtId="168" fontId="48" fillId="0" borderId="130" xfId="0" applyFont="true" applyBorder="true" applyAlignment="true" applyProtection="true">
      <alignment horizontal="right" vertical="center" textRotation="0" wrapText="false" indent="0" shrinkToFit="true"/>
      <protection locked="true" hidden="false"/>
    </xf>
    <xf numFmtId="168" fontId="48" fillId="0" borderId="133" xfId="0" applyFont="true" applyBorder="true" applyAlignment="true" applyProtection="true">
      <alignment horizontal="center" vertical="center" textRotation="0" wrapText="false" indent="0" shrinkToFit="true"/>
      <protection locked="false" hidden="false"/>
    </xf>
    <xf numFmtId="168" fontId="48" fillId="29" borderId="30" xfId="0" applyFont="true" applyBorder="true" applyAlignment="true" applyProtection="true">
      <alignment horizontal="right" vertical="center" textRotation="0" wrapText="false" indent="0" shrinkToFit="true"/>
      <protection locked="false" hidden="false"/>
    </xf>
    <xf numFmtId="168" fontId="69" fillId="0" borderId="129" xfId="0" applyFont="true" applyBorder="true" applyAlignment="true" applyProtection="true">
      <alignment horizontal="center" vertical="center" textRotation="0" wrapText="false" indent="0" shrinkToFit="true"/>
      <protection locked="false" hidden="false"/>
    </xf>
    <xf numFmtId="168" fontId="48" fillId="29" borderId="133" xfId="0" applyFont="true" applyBorder="true" applyAlignment="true" applyProtection="true">
      <alignment horizontal="right" vertical="center" textRotation="0" wrapText="false" indent="0" shrinkToFit="true"/>
      <protection locked="false" hidden="false"/>
    </xf>
    <xf numFmtId="168" fontId="46" fillId="0" borderId="133" xfId="0" applyFont="true" applyBorder="true" applyAlignment="true" applyProtection="true">
      <alignment horizontal="right" vertical="center" textRotation="0" wrapText="false" indent="0" shrinkToFit="true"/>
      <protection locked="true" hidden="false"/>
    </xf>
    <xf numFmtId="168" fontId="48" fillId="29" borderId="133" xfId="0" applyFont="true" applyBorder="true" applyAlignment="true" applyProtection="true">
      <alignment horizontal="center" vertical="center" textRotation="0" wrapText="false" indent="0" shrinkToFit="true"/>
      <protection locked="false" hidden="false"/>
    </xf>
    <xf numFmtId="168" fontId="48" fillId="29" borderId="131" xfId="0" applyFont="true" applyBorder="true" applyAlignment="true" applyProtection="true">
      <alignment horizontal="right" vertical="center" textRotation="0" wrapText="false" indent="0" shrinkToFit="true"/>
      <protection locked="false" hidden="false"/>
    </xf>
    <xf numFmtId="168" fontId="79" fillId="24" borderId="85" xfId="0" applyFont="true" applyBorder="true" applyAlignment="true" applyProtection="true">
      <alignment horizontal="right" vertical="center" textRotation="0" wrapText="false" indent="0" shrinkToFit="true"/>
      <protection locked="true" hidden="false"/>
    </xf>
    <xf numFmtId="168" fontId="79" fillId="24" borderId="56" xfId="0" applyFont="true" applyBorder="true" applyAlignment="true" applyProtection="true">
      <alignment horizontal="right" vertical="center" textRotation="0" wrapText="false" indent="0" shrinkToFit="true"/>
      <protection locked="true" hidden="false"/>
    </xf>
    <xf numFmtId="164" fontId="76" fillId="24" borderId="85" xfId="0" applyFont="true" applyBorder="true" applyAlignment="false" applyProtection="true">
      <alignment horizontal="general" vertical="center" textRotation="0" wrapText="false" indent="0" shrinkToFit="false"/>
      <protection locked="true" hidden="false"/>
    </xf>
    <xf numFmtId="164" fontId="76" fillId="24" borderId="56" xfId="0" applyFont="true" applyBorder="true" applyAlignment="false" applyProtection="true">
      <alignment horizontal="general" vertical="center" textRotation="0" wrapText="false" indent="0" shrinkToFit="false"/>
      <protection locked="true" hidden="false"/>
    </xf>
    <xf numFmtId="164" fontId="76" fillId="0" borderId="0" xfId="0" applyFont="true" applyBorder="true" applyAlignment="true" applyProtection="true">
      <alignment horizontal="left" vertical="center" textRotation="0" wrapText="true" indent="0" shrinkToFit="false"/>
      <protection locked="true" hidden="false"/>
    </xf>
    <xf numFmtId="164" fontId="101" fillId="0" borderId="0" xfId="0" applyFont="true" applyBorder="false" applyAlignment="false" applyProtection="true">
      <alignment horizontal="general" vertical="center" textRotation="0" wrapText="false" indent="0" shrinkToFit="false"/>
      <protection locked="true" hidden="false"/>
    </xf>
    <xf numFmtId="168" fontId="48" fillId="30" borderId="0" xfId="0" applyFont="true" applyBorder="true" applyAlignment="true" applyProtection="true">
      <alignment horizontal="right" vertical="center" textRotation="0" wrapText="false" indent="0" shrinkToFit="true"/>
      <protection locked="true" hidden="false"/>
    </xf>
    <xf numFmtId="176" fontId="48" fillId="0" borderId="32" xfId="0" applyFont="true" applyBorder="true" applyAlignment="false" applyProtection="true">
      <alignment horizontal="general" vertical="center" textRotation="0" wrapText="false" indent="0" shrinkToFit="false"/>
      <protection locked="true" hidden="false"/>
    </xf>
    <xf numFmtId="164" fontId="48" fillId="0" borderId="10" xfId="0" applyFont="true" applyBorder="true" applyAlignment="true" applyProtection="true">
      <alignment horizontal="center" vertical="center" textRotation="0" wrapText="false" indent="0" shrinkToFit="true"/>
      <protection locked="true" hidden="false"/>
    </xf>
    <xf numFmtId="164" fontId="48" fillId="24" borderId="12" xfId="0" applyFont="true" applyBorder="true" applyAlignment="true" applyProtection="true">
      <alignment horizontal="general" vertical="center" textRotation="0" wrapText="false" indent="0" shrinkToFit="true"/>
      <protection locked="true" hidden="false"/>
    </xf>
    <xf numFmtId="164" fontId="48" fillId="24" borderId="10" xfId="0" applyFont="true" applyBorder="true" applyAlignment="true" applyProtection="true">
      <alignment horizontal="general" vertical="center" textRotation="0" wrapText="false" indent="0" shrinkToFit="true"/>
      <protection locked="true" hidden="false"/>
    </xf>
    <xf numFmtId="164" fontId="48" fillId="24" borderId="33" xfId="0" applyFont="true" applyBorder="true" applyAlignment="true" applyProtection="true">
      <alignment horizontal="general" vertical="center" textRotation="0" wrapText="true" indent="0" shrinkToFit="true"/>
      <protection locked="true" hidden="false"/>
    </xf>
    <xf numFmtId="164" fontId="69" fillId="24" borderId="65" xfId="0" applyFont="true" applyBorder="true" applyAlignment="true" applyProtection="true">
      <alignment horizontal="center" vertical="center" textRotation="0" wrapText="true" indent="0" shrinkToFit="true"/>
      <protection locked="false" hidden="false"/>
    </xf>
    <xf numFmtId="168" fontId="69" fillId="0" borderId="32" xfId="0" applyFont="true" applyBorder="true" applyAlignment="true" applyProtection="true">
      <alignment horizontal="center" vertical="center" textRotation="0" wrapText="false" indent="0" shrinkToFit="true"/>
      <protection locked="false" hidden="false"/>
    </xf>
    <xf numFmtId="168" fontId="48" fillId="0" borderId="10" xfId="0" applyFont="true" applyBorder="true" applyAlignment="true" applyProtection="true">
      <alignment horizontal="right" vertical="center" textRotation="0" wrapText="false" indent="0" shrinkToFit="true"/>
      <protection locked="false" hidden="false"/>
    </xf>
    <xf numFmtId="166" fontId="48" fillId="0" borderId="10" xfId="74" applyFont="true" applyBorder="true" applyAlignment="true" applyProtection="true">
      <alignment horizontal="right" vertical="center" textRotation="0" wrapText="false" indent="0" shrinkToFit="true"/>
      <protection locked="true" hidden="false"/>
    </xf>
    <xf numFmtId="168" fontId="48" fillId="0" borderId="10" xfId="0" applyFont="true" applyBorder="true" applyAlignment="true" applyProtection="true">
      <alignment horizontal="center" vertical="center" textRotation="0" wrapText="false" indent="0" shrinkToFit="true"/>
      <protection locked="false" hidden="false"/>
    </xf>
    <xf numFmtId="168" fontId="48" fillId="0" borderId="10" xfId="0" applyFont="true" applyBorder="true" applyAlignment="true" applyProtection="true">
      <alignment horizontal="right" vertical="center" textRotation="0" wrapText="false" indent="0" shrinkToFit="true"/>
      <protection locked="true" hidden="false"/>
    </xf>
    <xf numFmtId="168" fontId="48" fillId="0" borderId="10" xfId="0" applyFont="true" applyBorder="true" applyAlignment="true" applyProtection="true">
      <alignment horizontal="center" vertical="center" textRotation="0" wrapText="false" indent="0" shrinkToFit="true"/>
      <protection locked="false" hidden="false"/>
    </xf>
    <xf numFmtId="168" fontId="48" fillId="29" borderId="65" xfId="0" applyFont="true" applyBorder="true" applyAlignment="true" applyProtection="true">
      <alignment horizontal="right" vertical="center" textRotation="0" wrapText="false" indent="0" shrinkToFit="true"/>
      <protection locked="false" hidden="false"/>
    </xf>
    <xf numFmtId="168" fontId="69" fillId="0" borderId="32" xfId="0" applyFont="true" applyBorder="true" applyAlignment="true" applyProtection="true">
      <alignment horizontal="center" vertical="center" textRotation="0" wrapText="false" indent="0" shrinkToFit="true"/>
      <protection locked="false" hidden="false"/>
    </xf>
    <xf numFmtId="168" fontId="48" fillId="29" borderId="13" xfId="0" applyFont="true" applyBorder="true" applyAlignment="true" applyProtection="true">
      <alignment horizontal="right" vertical="center" textRotation="0" wrapText="false" indent="0" shrinkToFit="true"/>
      <protection locked="false" hidden="false"/>
    </xf>
    <xf numFmtId="168" fontId="46" fillId="0" borderId="10" xfId="0" applyFont="true" applyBorder="true" applyAlignment="true" applyProtection="true">
      <alignment horizontal="right" vertical="center" textRotation="0" wrapText="false" indent="0" shrinkToFit="true"/>
      <protection locked="true" hidden="false"/>
    </xf>
    <xf numFmtId="168" fontId="48" fillId="29" borderId="13" xfId="0" applyFont="true" applyBorder="true" applyAlignment="true" applyProtection="true">
      <alignment horizontal="center" vertical="center" textRotation="0" wrapText="false" indent="0" shrinkToFit="true"/>
      <protection locked="false" hidden="false"/>
    </xf>
    <xf numFmtId="168" fontId="48" fillId="0" borderId="13" xfId="0" applyFont="true" applyBorder="true" applyAlignment="true" applyProtection="true">
      <alignment horizontal="center" vertical="center" textRotation="0" wrapText="false" indent="0" shrinkToFit="true"/>
      <protection locked="false" hidden="false"/>
    </xf>
    <xf numFmtId="168" fontId="48" fillId="29" borderId="33" xfId="0" applyFont="true" applyBorder="true" applyAlignment="true" applyProtection="true">
      <alignment horizontal="right" vertical="center" textRotation="0" wrapText="false" indent="0" shrinkToFit="true"/>
      <protection locked="false" hidden="false"/>
    </xf>
    <xf numFmtId="168" fontId="48" fillId="0" borderId="84" xfId="0" applyFont="true" applyBorder="true" applyAlignment="true" applyProtection="true">
      <alignment horizontal="center" vertical="center" textRotation="0" wrapText="false" indent="0" shrinkToFit="true"/>
      <protection locked="false" hidden="false"/>
    </xf>
    <xf numFmtId="168" fontId="69" fillId="0" borderId="35" xfId="0" applyFont="true" applyBorder="true" applyAlignment="true" applyProtection="true">
      <alignment horizontal="center" vertical="center" textRotation="0" wrapText="false" indent="0" shrinkToFit="true"/>
      <protection locked="false" hidden="false"/>
    </xf>
    <xf numFmtId="168" fontId="69" fillId="0" borderId="73" xfId="0" applyFont="true" applyBorder="true" applyAlignment="true" applyProtection="true">
      <alignment horizontal="center" vertical="center" textRotation="0" wrapText="false" indent="0" shrinkToFit="true"/>
      <protection locked="false" hidden="false"/>
    </xf>
    <xf numFmtId="168" fontId="79" fillId="24" borderId="134" xfId="0" applyFont="true" applyBorder="true" applyAlignment="true" applyProtection="true">
      <alignment horizontal="right" vertical="center" textRotation="0" wrapText="false" indent="0" shrinkToFit="true"/>
      <protection locked="true" hidden="false"/>
    </xf>
    <xf numFmtId="168" fontId="79" fillId="24" borderId="135" xfId="0" applyFont="true" applyBorder="true" applyAlignment="true" applyProtection="true">
      <alignment horizontal="right" vertical="center" textRotation="0" wrapText="false" indent="0" shrinkToFit="true"/>
      <protection locked="true" hidden="false"/>
    </xf>
    <xf numFmtId="164" fontId="76" fillId="24" borderId="134" xfId="0" applyFont="true" applyBorder="true" applyAlignment="false" applyProtection="true">
      <alignment horizontal="general" vertical="center" textRotation="0" wrapText="false" indent="0" shrinkToFit="false"/>
      <protection locked="true" hidden="false"/>
    </xf>
    <xf numFmtId="164" fontId="76" fillId="24" borderId="136" xfId="0" applyFont="true" applyBorder="true" applyAlignment="false" applyProtection="true">
      <alignment horizontal="general" vertical="center" textRotation="0" wrapText="false" indent="0" shrinkToFit="false"/>
      <protection locked="true" hidden="false"/>
    </xf>
    <xf numFmtId="164" fontId="0" fillId="0" borderId="0" xfId="0" applyFont="false" applyBorder="true" applyAlignment="false" applyProtection="true">
      <alignment horizontal="general" vertical="center" textRotation="0" wrapText="false" indent="0" shrinkToFit="false"/>
      <protection locked="true" hidden="false"/>
    </xf>
    <xf numFmtId="176" fontId="48" fillId="0" borderId="35" xfId="0" applyFont="true" applyBorder="true" applyAlignment="false" applyProtection="true">
      <alignment horizontal="general" vertical="center" textRotation="0" wrapText="false" indent="0" shrinkToFit="false"/>
      <protection locked="true" hidden="false"/>
    </xf>
    <xf numFmtId="164" fontId="48" fillId="0" borderId="15" xfId="0" applyFont="true" applyBorder="true" applyAlignment="true" applyProtection="true">
      <alignment horizontal="center" vertical="center" textRotation="0" wrapText="false" indent="0" shrinkToFit="true"/>
      <protection locked="true" hidden="false"/>
    </xf>
    <xf numFmtId="164" fontId="48" fillId="24" borderId="22" xfId="0" applyFont="true" applyBorder="true" applyAlignment="true" applyProtection="true">
      <alignment horizontal="general" vertical="center" textRotation="0" wrapText="false" indent="0" shrinkToFit="true"/>
      <protection locked="true" hidden="false"/>
    </xf>
    <xf numFmtId="164" fontId="48" fillId="24" borderId="15" xfId="0" applyFont="true" applyBorder="true" applyAlignment="true" applyProtection="true">
      <alignment horizontal="general" vertical="center" textRotation="0" wrapText="false" indent="0" shrinkToFit="true"/>
      <protection locked="true" hidden="false"/>
    </xf>
    <xf numFmtId="164" fontId="48" fillId="24" borderId="65" xfId="0" applyFont="true" applyBorder="true" applyAlignment="true" applyProtection="true">
      <alignment horizontal="general" vertical="center" textRotation="0" wrapText="true" indent="0" shrinkToFit="true"/>
      <protection locked="true" hidden="false"/>
    </xf>
    <xf numFmtId="166" fontId="48" fillId="0" borderId="15" xfId="74" applyFont="true" applyBorder="true" applyAlignment="true" applyProtection="true">
      <alignment horizontal="right" vertical="center" textRotation="0" wrapText="false" indent="0" shrinkToFit="true"/>
      <protection locked="true" hidden="false"/>
    </xf>
    <xf numFmtId="168" fontId="48" fillId="0" borderId="15" xfId="0" applyFont="true" applyBorder="true" applyAlignment="true" applyProtection="true">
      <alignment horizontal="right" vertical="center" textRotation="0" wrapText="false" indent="0" shrinkToFit="true"/>
      <protection locked="true" hidden="false"/>
    </xf>
    <xf numFmtId="168" fontId="48" fillId="0" borderId="15" xfId="0" applyFont="true" applyBorder="true" applyAlignment="true" applyProtection="true">
      <alignment horizontal="center" vertical="center" textRotation="0" wrapText="false" indent="0" shrinkToFit="true"/>
      <protection locked="false" hidden="false"/>
    </xf>
    <xf numFmtId="168" fontId="48" fillId="29" borderId="27" xfId="0" applyFont="true" applyBorder="true" applyAlignment="true" applyProtection="true">
      <alignment horizontal="right" vertical="center" textRotation="0" wrapText="false" indent="0" shrinkToFit="true"/>
      <protection locked="false" hidden="false"/>
    </xf>
    <xf numFmtId="168" fontId="46" fillId="0" borderId="15" xfId="0" applyFont="true" applyBorder="true" applyAlignment="true" applyProtection="true">
      <alignment horizontal="right" vertical="center" textRotation="0" wrapText="false" indent="0" shrinkToFit="true"/>
      <protection locked="true" hidden="false"/>
    </xf>
    <xf numFmtId="168" fontId="48" fillId="29" borderId="27" xfId="0" applyFont="true" applyBorder="true" applyAlignment="true" applyProtection="true">
      <alignment horizontal="center" vertical="center" textRotation="0" wrapText="false" indent="0" shrinkToFit="true"/>
      <protection locked="false" hidden="false"/>
    </xf>
    <xf numFmtId="168" fontId="48" fillId="0" borderId="27" xfId="0" applyFont="true" applyBorder="true" applyAlignment="true" applyProtection="true">
      <alignment horizontal="center" vertical="center" textRotation="0" wrapText="false" indent="0" shrinkToFit="true"/>
      <protection locked="false" hidden="false"/>
    </xf>
    <xf numFmtId="168" fontId="79" fillId="24" borderId="137" xfId="0" applyFont="true" applyBorder="true" applyAlignment="true" applyProtection="true">
      <alignment horizontal="right" vertical="center" textRotation="0" wrapText="false" indent="0" shrinkToFit="true"/>
      <protection locked="true" hidden="false"/>
    </xf>
    <xf numFmtId="168" fontId="79" fillId="24" borderId="138" xfId="0" applyFont="true" applyBorder="true" applyAlignment="true" applyProtection="true">
      <alignment horizontal="right" vertical="center" textRotation="0" wrapText="false" indent="0" shrinkToFit="true"/>
      <protection locked="true" hidden="false"/>
    </xf>
    <xf numFmtId="164" fontId="76" fillId="24" borderId="137" xfId="0" applyFont="true" applyBorder="true" applyAlignment="false" applyProtection="true">
      <alignment horizontal="general" vertical="center" textRotation="0" wrapText="false" indent="0" shrinkToFit="false"/>
      <protection locked="true" hidden="false"/>
    </xf>
    <xf numFmtId="164" fontId="76" fillId="24" borderId="138" xfId="0" applyFont="true" applyBorder="true" applyAlignment="false" applyProtection="true">
      <alignment horizontal="general" vertical="center" textRotation="0" wrapText="false" indent="0" shrinkToFit="false"/>
      <protection locked="true" hidden="false"/>
    </xf>
    <xf numFmtId="168" fontId="69" fillId="0" borderId="73" xfId="0" applyFont="true" applyBorder="true" applyAlignment="true" applyProtection="true">
      <alignment horizontal="center" vertical="center" textRotation="0" wrapText="false" indent="0" shrinkToFit="true"/>
      <protection locked="false" hidden="false"/>
    </xf>
    <xf numFmtId="168" fontId="48" fillId="0" borderId="10" xfId="0" applyFont="true" applyBorder="true" applyAlignment="true" applyProtection="true">
      <alignment horizontal="right" vertical="center" textRotation="0" wrapText="false" indent="0" shrinkToFit="true"/>
      <protection locked="false" hidden="false"/>
    </xf>
    <xf numFmtId="168" fontId="48" fillId="0" borderId="84" xfId="0" applyFont="true" applyBorder="true" applyAlignment="true" applyProtection="true">
      <alignment horizontal="center" vertical="center" textRotation="0" wrapText="false" indent="0" shrinkToFit="true"/>
      <protection locked="false" hidden="false"/>
    </xf>
    <xf numFmtId="176" fontId="48" fillId="0" borderId="128" xfId="0" applyFont="true" applyBorder="true" applyAlignment="false" applyProtection="true">
      <alignment horizontal="general" vertical="center" textRotation="0" wrapText="false" indent="0" shrinkToFit="false"/>
      <protection locked="true" hidden="false"/>
    </xf>
    <xf numFmtId="164" fontId="48" fillId="0" borderId="12" xfId="0" applyFont="true" applyBorder="true" applyAlignment="true" applyProtection="true">
      <alignment horizontal="center" vertical="center" textRotation="0" wrapText="false" indent="0" shrinkToFit="true"/>
      <protection locked="true" hidden="false"/>
    </xf>
    <xf numFmtId="164" fontId="48" fillId="24" borderId="34" xfId="0" applyFont="true" applyBorder="true" applyAlignment="true" applyProtection="true">
      <alignment horizontal="general" vertical="center" textRotation="0" wrapText="true" indent="0" shrinkToFit="true"/>
      <protection locked="true" hidden="false"/>
    </xf>
    <xf numFmtId="164" fontId="69" fillId="24" borderId="86" xfId="0" applyFont="true" applyBorder="true" applyAlignment="true" applyProtection="true">
      <alignment horizontal="center" vertical="center" textRotation="0" wrapText="true" indent="0" shrinkToFit="true"/>
      <protection locked="false" hidden="false"/>
    </xf>
    <xf numFmtId="168" fontId="69" fillId="0" borderId="62" xfId="0" applyFont="true" applyBorder="true" applyAlignment="true" applyProtection="true">
      <alignment horizontal="center" vertical="center" textRotation="0" wrapText="false" indent="0" shrinkToFit="true"/>
      <protection locked="false" hidden="false"/>
    </xf>
    <xf numFmtId="168" fontId="48" fillId="0" borderId="12" xfId="0" applyFont="true" applyBorder="true" applyAlignment="true" applyProtection="true">
      <alignment horizontal="right" vertical="center" textRotation="0" wrapText="false" indent="0" shrinkToFit="true"/>
      <protection locked="false" hidden="false"/>
    </xf>
    <xf numFmtId="166" fontId="48" fillId="0" borderId="12" xfId="74" applyFont="true" applyBorder="true" applyAlignment="true" applyProtection="true">
      <alignment horizontal="right" vertical="center" textRotation="0" wrapText="false" indent="0" shrinkToFit="true"/>
      <protection locked="true" hidden="false"/>
    </xf>
    <xf numFmtId="168" fontId="48" fillId="0" borderId="68" xfId="0" applyFont="true" applyBorder="true" applyAlignment="true" applyProtection="true">
      <alignment horizontal="center" vertical="center" textRotation="0" wrapText="false" indent="0" shrinkToFit="true"/>
      <protection locked="false" hidden="false"/>
    </xf>
    <xf numFmtId="168" fontId="48" fillId="0" borderId="12" xfId="0" applyFont="true" applyBorder="true" applyAlignment="true" applyProtection="true">
      <alignment horizontal="right" vertical="center" textRotation="0" wrapText="false" indent="0" shrinkToFit="true"/>
      <protection locked="true" hidden="false"/>
    </xf>
    <xf numFmtId="168" fontId="48" fillId="0" borderId="12" xfId="0" applyFont="true" applyBorder="true" applyAlignment="true" applyProtection="true">
      <alignment horizontal="center" vertical="center" textRotation="0" wrapText="false" indent="0" shrinkToFit="true"/>
      <protection locked="false" hidden="false"/>
    </xf>
    <xf numFmtId="168" fontId="48" fillId="29" borderId="86" xfId="0" applyFont="true" applyBorder="true" applyAlignment="true" applyProtection="true">
      <alignment horizontal="right" vertical="center" textRotation="0" wrapText="false" indent="0" shrinkToFit="true"/>
      <protection locked="false" hidden="false"/>
    </xf>
    <xf numFmtId="168" fontId="69" fillId="0" borderId="128" xfId="0" applyFont="true" applyBorder="true" applyAlignment="true" applyProtection="true">
      <alignment horizontal="center" vertical="center" textRotation="0" wrapText="false" indent="0" shrinkToFit="true"/>
      <protection locked="false" hidden="false"/>
    </xf>
    <xf numFmtId="168" fontId="48" fillId="29" borderId="38" xfId="0" applyFont="true" applyBorder="true" applyAlignment="true" applyProtection="true">
      <alignment horizontal="right" vertical="center" textRotation="0" wrapText="false" indent="0" shrinkToFit="true"/>
      <protection locked="false" hidden="false"/>
    </xf>
    <xf numFmtId="168" fontId="46" fillId="0" borderId="12" xfId="0" applyFont="true" applyBorder="true" applyAlignment="true" applyProtection="true">
      <alignment horizontal="right" vertical="center" textRotation="0" wrapText="false" indent="0" shrinkToFit="true"/>
      <protection locked="true" hidden="false"/>
    </xf>
    <xf numFmtId="168" fontId="48" fillId="29" borderId="38" xfId="0" applyFont="true" applyBorder="true" applyAlignment="true" applyProtection="true">
      <alignment horizontal="center" vertical="center" textRotation="0" wrapText="false" indent="0" shrinkToFit="true"/>
      <protection locked="false" hidden="false"/>
    </xf>
    <xf numFmtId="168" fontId="48" fillId="0" borderId="38" xfId="0" applyFont="true" applyBorder="true" applyAlignment="true" applyProtection="true">
      <alignment horizontal="center" vertical="center" textRotation="0" wrapText="false" indent="0" shrinkToFit="true"/>
      <protection locked="false" hidden="false"/>
    </xf>
    <xf numFmtId="168" fontId="48" fillId="29" borderId="34" xfId="0" applyFont="true" applyBorder="true" applyAlignment="true" applyProtection="true">
      <alignment horizontal="right" vertical="center" textRotation="0" wrapText="false" indent="0" shrinkToFit="true"/>
      <protection locked="false" hidden="false"/>
    </xf>
    <xf numFmtId="168" fontId="79" fillId="24" borderId="139" xfId="0" applyFont="true" applyBorder="true" applyAlignment="true" applyProtection="true">
      <alignment horizontal="right" vertical="center" textRotation="0" wrapText="false" indent="0" shrinkToFit="true"/>
      <protection locked="true" hidden="false"/>
    </xf>
    <xf numFmtId="168" fontId="79" fillId="24" borderId="57" xfId="0" applyFont="true" applyBorder="true" applyAlignment="true" applyProtection="true">
      <alignment horizontal="right" vertical="center" textRotation="0" wrapText="false" indent="0" shrinkToFit="true"/>
      <protection locked="true" hidden="false"/>
    </xf>
    <xf numFmtId="164" fontId="76" fillId="24" borderId="139" xfId="0" applyFont="true" applyBorder="true" applyAlignment="false" applyProtection="true">
      <alignment horizontal="general" vertical="center" textRotation="0" wrapText="false" indent="0" shrinkToFit="false"/>
      <protection locked="true" hidden="false"/>
    </xf>
    <xf numFmtId="164" fontId="76" fillId="24" borderId="57" xfId="0" applyFont="true" applyBorder="true" applyAlignment="false" applyProtection="true">
      <alignment horizontal="general" vertical="center" textRotation="0" wrapText="false" indent="0" shrinkToFit="false"/>
      <protection locked="true" hidden="false"/>
    </xf>
    <xf numFmtId="176" fontId="48" fillId="0" borderId="140" xfId="0" applyFont="true" applyBorder="true" applyAlignment="false" applyProtection="true">
      <alignment horizontal="general" vertical="center" textRotation="0" wrapText="false" indent="0" shrinkToFit="false"/>
      <protection locked="true" hidden="false"/>
    </xf>
    <xf numFmtId="164" fontId="48" fillId="0" borderId="26" xfId="0" applyFont="true" applyBorder="true" applyAlignment="true" applyProtection="true">
      <alignment horizontal="center" vertical="center" textRotation="0" wrapText="false" indent="0" shrinkToFit="true"/>
      <protection locked="true" hidden="false"/>
    </xf>
    <xf numFmtId="164" fontId="48" fillId="24" borderId="26" xfId="0" applyFont="true" applyBorder="true" applyAlignment="true" applyProtection="true">
      <alignment horizontal="general" vertical="center" textRotation="0" wrapText="false" indent="0" shrinkToFit="true"/>
      <protection locked="true" hidden="false"/>
    </xf>
    <xf numFmtId="164" fontId="48" fillId="24" borderId="37" xfId="0" applyFont="true" applyBorder="true" applyAlignment="true" applyProtection="true">
      <alignment horizontal="general" vertical="center" textRotation="0" wrapText="true" indent="0" shrinkToFit="true"/>
      <protection locked="true" hidden="false"/>
    </xf>
    <xf numFmtId="164" fontId="69" fillId="24" borderId="37" xfId="0" applyFont="true" applyBorder="true" applyAlignment="true" applyProtection="true">
      <alignment horizontal="center" vertical="center" textRotation="0" wrapText="true" indent="0" shrinkToFit="true"/>
      <protection locked="false" hidden="false"/>
    </xf>
    <xf numFmtId="168" fontId="69" fillId="0" borderId="141" xfId="0" applyFont="true" applyBorder="true" applyAlignment="true" applyProtection="true">
      <alignment horizontal="center" vertical="center" textRotation="0" wrapText="false" indent="0" shrinkToFit="true"/>
      <protection locked="false" hidden="false"/>
    </xf>
    <xf numFmtId="168" fontId="48" fillId="0" borderId="26" xfId="0" applyFont="true" applyBorder="true" applyAlignment="true" applyProtection="true">
      <alignment horizontal="right" vertical="center" textRotation="0" wrapText="false" indent="0" shrinkToFit="true"/>
      <protection locked="false" hidden="false"/>
    </xf>
    <xf numFmtId="166" fontId="48" fillId="0" borderId="26" xfId="74" applyFont="true" applyBorder="true" applyAlignment="true" applyProtection="true">
      <alignment horizontal="right" vertical="center" textRotation="0" wrapText="false" indent="0" shrinkToFit="true"/>
      <protection locked="true" hidden="false"/>
    </xf>
    <xf numFmtId="168" fontId="48" fillId="0" borderId="142" xfId="0" applyFont="true" applyBorder="true" applyAlignment="true" applyProtection="true">
      <alignment horizontal="center" vertical="center" textRotation="0" wrapText="false" indent="0" shrinkToFit="true"/>
      <protection locked="false" hidden="false"/>
    </xf>
    <xf numFmtId="168" fontId="48" fillId="0" borderId="26" xfId="0" applyFont="true" applyBorder="true" applyAlignment="true" applyProtection="true">
      <alignment horizontal="right" vertical="center" textRotation="0" wrapText="false" indent="0" shrinkToFit="true"/>
      <protection locked="true" hidden="false"/>
    </xf>
    <xf numFmtId="168" fontId="48" fillId="0" borderId="26" xfId="0" applyFont="true" applyBorder="true" applyAlignment="true" applyProtection="true">
      <alignment horizontal="center" vertical="center" textRotation="0" wrapText="false" indent="0" shrinkToFit="true"/>
      <protection locked="false" hidden="false"/>
    </xf>
    <xf numFmtId="168" fontId="48" fillId="29" borderId="37" xfId="0" applyFont="true" applyBorder="true" applyAlignment="true" applyProtection="true">
      <alignment horizontal="right" vertical="center" textRotation="0" wrapText="false" indent="0" shrinkToFit="true"/>
      <protection locked="false" hidden="false"/>
    </xf>
    <xf numFmtId="168" fontId="69" fillId="0" borderId="140" xfId="0" applyFont="true" applyBorder="true" applyAlignment="true" applyProtection="true">
      <alignment horizontal="center" vertical="center" textRotation="0" wrapText="false" indent="0" shrinkToFit="true"/>
      <protection locked="false" hidden="false"/>
    </xf>
    <xf numFmtId="168" fontId="48" fillId="29" borderId="143" xfId="0" applyFont="true" applyBorder="true" applyAlignment="true" applyProtection="true">
      <alignment horizontal="right" vertical="center" textRotation="0" wrapText="false" indent="0" shrinkToFit="true"/>
      <protection locked="false" hidden="false"/>
    </xf>
    <xf numFmtId="168" fontId="46" fillId="0" borderId="26" xfId="0" applyFont="true" applyBorder="true" applyAlignment="true" applyProtection="true">
      <alignment horizontal="right" vertical="center" textRotation="0" wrapText="false" indent="0" shrinkToFit="true"/>
      <protection locked="true" hidden="false"/>
    </xf>
    <xf numFmtId="168" fontId="48" fillId="29" borderId="143" xfId="0" applyFont="true" applyBorder="true" applyAlignment="true" applyProtection="true">
      <alignment horizontal="center" vertical="center" textRotation="0" wrapText="false" indent="0" shrinkToFit="true"/>
      <protection locked="false" hidden="false"/>
    </xf>
    <xf numFmtId="168" fontId="48" fillId="0" borderId="143" xfId="0" applyFont="true" applyBorder="true" applyAlignment="true" applyProtection="true">
      <alignment horizontal="center" vertical="center" textRotation="0" wrapText="false" indent="0" shrinkToFit="true"/>
      <protection locked="false" hidden="false"/>
    </xf>
    <xf numFmtId="168" fontId="79" fillId="24" borderId="144" xfId="0" applyFont="true" applyBorder="true" applyAlignment="true" applyProtection="true">
      <alignment horizontal="right" vertical="center" textRotation="0" wrapText="false" indent="0" shrinkToFit="true"/>
      <protection locked="true" hidden="false"/>
    </xf>
    <xf numFmtId="168" fontId="79" fillId="24" borderId="145" xfId="0" applyFont="true" applyBorder="true" applyAlignment="true" applyProtection="true">
      <alignment horizontal="right" vertical="center" textRotation="0" wrapText="false" indent="0" shrinkToFit="true"/>
      <protection locked="true" hidden="false"/>
    </xf>
    <xf numFmtId="164" fontId="76" fillId="24" borderId="144" xfId="0" applyFont="true" applyBorder="true" applyAlignment="false" applyProtection="true">
      <alignment horizontal="general" vertical="center" textRotation="0" wrapText="false" indent="0" shrinkToFit="false"/>
      <protection locked="true" hidden="false"/>
    </xf>
    <xf numFmtId="164" fontId="76" fillId="24" borderId="145" xfId="0" applyFont="true" applyBorder="true" applyAlignment="false" applyProtection="true">
      <alignment horizontal="general" vertical="center" textRotation="0" wrapText="false" indent="0" shrinkToFit="false"/>
      <protection locked="true" hidden="false"/>
    </xf>
    <xf numFmtId="164" fontId="76" fillId="0" borderId="146" xfId="0" applyFont="true" applyBorder="true" applyAlignment="true" applyProtection="true">
      <alignment horizontal="left" vertical="center" textRotation="0" wrapText="true" indent="0" shrinkToFit="false"/>
      <protection locked="true" hidden="false"/>
    </xf>
    <xf numFmtId="164" fontId="97" fillId="0" borderId="146" xfId="0" applyFont="true" applyBorder="true" applyAlignment="false" applyProtection="true">
      <alignment horizontal="general" vertical="center" textRotation="0" wrapText="false" indent="0" shrinkToFit="false"/>
      <protection locked="true" hidden="false"/>
    </xf>
    <xf numFmtId="164" fontId="0" fillId="0" borderId="146" xfId="0" applyFont="false" applyBorder="true" applyAlignment="false" applyProtection="true">
      <alignment horizontal="general" vertical="center" textRotation="0" wrapText="fals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93" fillId="0" borderId="0" xfId="0" applyFont="true" applyBorder="false" applyAlignment="false" applyProtection="false">
      <alignment horizontal="general" vertical="center" textRotation="0" wrapText="false" indent="0" shrinkToFit="false"/>
      <protection locked="true" hidden="false"/>
    </xf>
    <xf numFmtId="164" fontId="52" fillId="0" borderId="0" xfId="0" applyFont="true" applyBorder="false" applyAlignment="false" applyProtection="false">
      <alignment horizontal="general" vertical="center" textRotation="0" wrapText="false" indent="0" shrinkToFit="false"/>
      <protection locked="true" hidden="false"/>
    </xf>
    <xf numFmtId="164" fontId="103" fillId="0" borderId="0" xfId="0" applyFont="true" applyBorder="false" applyAlignment="true" applyProtection="false">
      <alignment horizontal="center" vertical="center" textRotation="0" wrapText="false" indent="0" shrinkToFit="false"/>
      <protection locked="true" hidden="false"/>
    </xf>
    <xf numFmtId="164" fontId="93" fillId="0" borderId="0" xfId="0" applyFont="true" applyBorder="false" applyAlignment="true" applyProtection="false">
      <alignment horizontal="general" vertical="center" textRotation="0" wrapText="true" indent="0" shrinkToFit="false"/>
      <protection locked="true" hidden="false"/>
    </xf>
    <xf numFmtId="167" fontId="47" fillId="0" borderId="124" xfId="0" applyFont="true" applyBorder="true" applyAlignment="true" applyProtection="false">
      <alignment horizontal="center" vertical="center" textRotation="0" wrapText="false" indent="0" shrinkToFit="false"/>
      <protection locked="true" hidden="false"/>
    </xf>
    <xf numFmtId="167" fontId="47" fillId="0" borderId="126" xfId="0" applyFont="true" applyBorder="true" applyAlignment="true" applyProtection="false">
      <alignment horizontal="center" vertical="center" textRotation="0" wrapText="false" indent="0" shrinkToFit="false"/>
      <protection locked="true" hidden="false"/>
    </xf>
    <xf numFmtId="164" fontId="93" fillId="0" borderId="14" xfId="0" applyFont="true" applyBorder="true" applyAlignment="true" applyProtection="false">
      <alignment horizontal="center" vertical="center" textRotation="0" wrapText="false" indent="0" shrinkToFit="false"/>
      <protection locked="true" hidden="false"/>
    </xf>
    <xf numFmtId="164" fontId="93" fillId="0" borderId="14" xfId="0" applyFont="true" applyBorder="true" applyAlignment="true" applyProtection="false">
      <alignment horizontal="center" vertical="center" textRotation="0" wrapText="true" indent="0" shrinkToFit="false"/>
      <protection locked="true" hidden="false"/>
    </xf>
    <xf numFmtId="164" fontId="93" fillId="0" borderId="11" xfId="0" applyFont="true" applyBorder="true" applyAlignment="true" applyProtection="false">
      <alignment horizontal="center" vertical="center" textRotation="0" wrapText="true" indent="0" shrinkToFit="false"/>
      <protection locked="true" hidden="false"/>
    </xf>
    <xf numFmtId="164" fontId="51" fillId="0" borderId="0" xfId="0" applyFont="true" applyBorder="false" applyAlignment="true" applyProtection="false">
      <alignment horizontal="center" vertical="center" textRotation="0" wrapText="true" indent="0" shrinkToFit="false"/>
      <protection locked="true" hidden="false"/>
    </xf>
    <xf numFmtId="164" fontId="52" fillId="0" borderId="14" xfId="55" applyFont="true" applyBorder="true" applyAlignment="true" applyProtection="false">
      <alignment horizontal="center" vertical="center" textRotation="0" wrapText="true" indent="0" shrinkToFit="false"/>
      <protection locked="true" hidden="false"/>
    </xf>
    <xf numFmtId="164" fontId="0" fillId="0" borderId="14" xfId="0" applyFont="true" applyBorder="true" applyAlignment="true" applyProtection="false">
      <alignment horizontal="center" vertical="center" textRotation="0" wrapText="false" indent="0" shrinkToFit="false"/>
      <protection locked="true" hidden="false"/>
    </xf>
    <xf numFmtId="164" fontId="93" fillId="0" borderId="14" xfId="0" applyFont="true" applyBorder="true" applyAlignment="false" applyProtection="false">
      <alignment horizontal="general" vertical="center" textRotation="0" wrapText="false" indent="0" shrinkToFit="false"/>
      <protection locked="true" hidden="false"/>
    </xf>
    <xf numFmtId="164" fontId="93" fillId="0" borderId="20" xfId="58" applyFont="true" applyBorder="true" applyAlignment="true" applyProtection="false">
      <alignment horizontal="center" vertical="center" textRotation="0" wrapText="true" indent="0" shrinkToFit="false"/>
      <protection locked="true" hidden="false"/>
    </xf>
    <xf numFmtId="164" fontId="93" fillId="0" borderId="147" xfId="0" applyFont="true" applyBorder="true" applyAlignment="true" applyProtection="false">
      <alignment horizontal="center" vertical="center" textRotation="0" wrapText="false" indent="0" shrinkToFit="false"/>
      <protection locked="true" hidden="false"/>
    </xf>
    <xf numFmtId="164" fontId="93" fillId="0" borderId="16" xfId="0" applyFont="true" applyBorder="true" applyAlignment="true" applyProtection="false">
      <alignment horizontal="center" vertical="center" textRotation="0" wrapText="true" indent="0" shrinkToFit="false"/>
      <protection locked="true" hidden="false"/>
    </xf>
    <xf numFmtId="164" fontId="0" fillId="0" borderId="25" xfId="0" applyFont="true" applyBorder="true" applyAlignment="true" applyProtection="false">
      <alignment horizontal="center" vertical="center" textRotation="0" wrapText="false" indent="0" shrinkToFit="false"/>
      <protection locked="true" hidden="false"/>
    </xf>
    <xf numFmtId="164" fontId="93" fillId="0" borderId="16" xfId="0" applyFont="true" applyBorder="true" applyAlignment="false" applyProtection="false">
      <alignment horizontal="general" vertical="center" textRotation="0" wrapText="false" indent="0" shrinkToFit="false"/>
      <protection locked="true" hidden="false"/>
    </xf>
    <xf numFmtId="164" fontId="93" fillId="0" borderId="140" xfId="0" applyFont="true" applyBorder="true" applyAlignment="true" applyProtection="false">
      <alignment horizontal="center" vertical="center" textRotation="0" wrapText="true" indent="0" shrinkToFit="false"/>
      <protection locked="true" hidden="false"/>
    </xf>
    <xf numFmtId="164" fontId="93" fillId="0" borderId="26" xfId="0" applyFont="true" applyBorder="true" applyAlignment="true" applyProtection="false">
      <alignment horizontal="center" vertical="center" textRotation="0" wrapText="true" indent="0" shrinkToFit="false"/>
      <protection locked="true" hidden="false"/>
    </xf>
    <xf numFmtId="164" fontId="93" fillId="0" borderId="37" xfId="0" applyFont="true" applyBorder="true" applyAlignment="true" applyProtection="false">
      <alignment horizontal="center" vertical="center" textRotation="0" wrapText="true" indent="0" shrinkToFit="false"/>
      <protection locked="true" hidden="false"/>
    </xf>
    <xf numFmtId="164" fontId="93" fillId="0" borderId="140" xfId="19" applyFont="true" applyBorder="true" applyAlignment="true" applyProtection="true">
      <alignment horizontal="center" vertical="center" textRotation="0" wrapText="true" indent="0" shrinkToFit="false"/>
      <protection locked="true" hidden="false"/>
    </xf>
    <xf numFmtId="164" fontId="93" fillId="0" borderId="26" xfId="19" applyFont="true" applyBorder="true" applyAlignment="true" applyProtection="true">
      <alignment horizontal="center" vertical="center" textRotation="0" wrapText="true" indent="0" shrinkToFit="false"/>
      <protection locked="true" hidden="false"/>
    </xf>
    <xf numFmtId="164" fontId="93" fillId="0" borderId="143" xfId="19" applyFont="true" applyBorder="true" applyAlignment="true" applyProtection="true">
      <alignment horizontal="center" vertical="center" textRotation="0" wrapText="true" indent="0" shrinkToFit="false"/>
      <protection locked="true" hidden="false"/>
    </xf>
    <xf numFmtId="164" fontId="93" fillId="0" borderId="37" xfId="19" applyFont="true" applyBorder="true" applyAlignment="true" applyProtection="true">
      <alignment horizontal="center" vertical="center" textRotation="0" wrapText="true" indent="0" shrinkToFit="false"/>
      <protection locked="true" hidden="false"/>
    </xf>
    <xf numFmtId="164" fontId="52" fillId="0" borderId="128" xfId="55" applyFont="true" applyBorder="true" applyAlignment="true" applyProtection="false">
      <alignment horizontal="center" vertical="center" textRotation="0" wrapText="true" indent="0" shrinkToFit="false"/>
      <protection locked="true" hidden="false"/>
    </xf>
    <xf numFmtId="164" fontId="52" fillId="0" borderId="12" xfId="55" applyFont="true" applyBorder="true" applyAlignment="true" applyProtection="false">
      <alignment horizontal="center" vertical="center" textRotation="0" wrapText="true" indent="0" shrinkToFit="false"/>
      <protection locked="true" hidden="false"/>
    </xf>
    <xf numFmtId="164" fontId="52" fillId="0" borderId="34" xfId="55" applyFont="true" applyBorder="true" applyAlignment="true" applyProtection="false">
      <alignment horizontal="center" vertical="center" textRotation="0" wrapText="true" indent="0" shrinkToFit="false"/>
      <protection locked="true" hidden="false"/>
    </xf>
    <xf numFmtId="164" fontId="0" fillId="0" borderId="0" xfId="0" applyFont="true" applyBorder="true" applyAlignment="true" applyProtection="false">
      <alignment horizontal="center" vertical="center" textRotation="0" wrapText="false" indent="0" shrinkToFit="false"/>
      <protection locked="true" hidden="false"/>
    </xf>
    <xf numFmtId="167" fontId="93" fillId="0" borderId="35" xfId="0" applyFont="true" applyBorder="true" applyAlignment="false" applyProtection="false">
      <alignment horizontal="general" vertical="center" textRotation="0" wrapText="false" indent="0" shrinkToFit="false"/>
      <protection locked="true" hidden="false"/>
    </xf>
    <xf numFmtId="167" fontId="46" fillId="0" borderId="27" xfId="0" applyFont="true" applyBorder="true" applyAlignment="false" applyProtection="false">
      <alignment horizontal="general" vertical="center" textRotation="0" wrapText="false" indent="0" shrinkToFit="false"/>
      <protection locked="true" hidden="false"/>
    </xf>
    <xf numFmtId="177" fontId="46" fillId="0" borderId="35" xfId="19" applyFont="true" applyBorder="true" applyAlignment="true" applyProtection="true">
      <alignment horizontal="general" vertical="center" textRotation="0" wrapText="true" indent="0" shrinkToFit="false"/>
      <protection locked="true" hidden="false"/>
    </xf>
    <xf numFmtId="177" fontId="46" fillId="0" borderId="15" xfId="19" applyFont="true" applyBorder="true" applyAlignment="true" applyProtection="true">
      <alignment horizontal="general" vertical="center" textRotation="0" wrapText="true" indent="0" shrinkToFit="false"/>
      <protection locked="true" hidden="false"/>
    </xf>
    <xf numFmtId="177" fontId="46" fillId="0" borderId="65" xfId="19" applyFont="true" applyBorder="true" applyAlignment="true" applyProtection="true">
      <alignment horizontal="general" vertical="center" textRotation="0" wrapText="true" indent="0" shrinkToFit="false"/>
      <protection locked="true" hidden="false"/>
    </xf>
    <xf numFmtId="177" fontId="46" fillId="0" borderId="35" xfId="19" applyFont="true" applyBorder="true" applyAlignment="true" applyProtection="true">
      <alignment horizontal="right" vertical="center" textRotation="0" wrapText="true" indent="0" shrinkToFit="false"/>
      <protection locked="true" hidden="false"/>
    </xf>
    <xf numFmtId="177" fontId="46" fillId="0" borderId="15" xfId="19" applyFont="true" applyBorder="true" applyAlignment="true" applyProtection="true">
      <alignment horizontal="right" vertical="center" textRotation="0" wrapText="true" indent="0" shrinkToFit="false"/>
      <protection locked="true" hidden="false"/>
    </xf>
    <xf numFmtId="177" fontId="46" fillId="0" borderId="27" xfId="19" applyFont="true" applyBorder="true" applyAlignment="true" applyProtection="true">
      <alignment horizontal="right" vertical="center" textRotation="0" wrapText="true" indent="0" shrinkToFit="false"/>
      <protection locked="true" hidden="false"/>
    </xf>
    <xf numFmtId="177" fontId="46" fillId="0" borderId="30" xfId="19" applyFont="true" applyBorder="true" applyAlignment="true" applyProtection="true">
      <alignment horizontal="right" vertical="center" textRotation="0" wrapText="true" indent="0" shrinkToFit="false"/>
      <protection locked="true" hidden="false"/>
    </xf>
    <xf numFmtId="177" fontId="46" fillId="0" borderId="24" xfId="19" applyFont="true" applyBorder="true" applyAlignment="true" applyProtection="true">
      <alignment horizontal="right" vertical="center" textRotation="0" wrapText="true" indent="0" shrinkToFit="false"/>
      <protection locked="true" hidden="false"/>
    </xf>
    <xf numFmtId="167" fontId="46" fillId="0" borderId="27" xfId="0" applyFont="true" applyBorder="true" applyAlignment="true" applyProtection="false">
      <alignment horizontal="center" vertical="center" textRotation="0" wrapText="false" indent="0" shrinkToFit="false"/>
      <protection locked="true" hidden="false"/>
    </xf>
    <xf numFmtId="177" fontId="51" fillId="0" borderId="28" xfId="19" applyFont="true" applyBorder="true" applyAlignment="true" applyProtection="true">
      <alignment horizontal="center" vertical="center" textRotation="0" wrapText="true" indent="0" shrinkToFit="false"/>
      <protection locked="true" hidden="false"/>
    </xf>
    <xf numFmtId="177" fontId="51" fillId="0" borderId="29" xfId="19" applyFont="true" applyBorder="true" applyAlignment="true" applyProtection="true">
      <alignment horizontal="center" vertical="center" textRotation="0" wrapText="true" indent="0" shrinkToFit="false"/>
      <protection locked="true" hidden="false"/>
    </xf>
    <xf numFmtId="177" fontId="51" fillId="0" borderId="30" xfId="19" applyFont="true" applyBorder="true" applyAlignment="true" applyProtection="true">
      <alignment horizontal="center" vertical="center" textRotation="0" wrapText="true" indent="0" shrinkToFit="false"/>
      <protection locked="true" hidden="false"/>
    </xf>
    <xf numFmtId="164" fontId="52" fillId="0" borderId="0" xfId="0" applyFont="true" applyBorder="false" applyAlignment="true" applyProtection="false">
      <alignment horizontal="left" vertical="center" textRotation="0" wrapText="true" indent="0" shrinkToFit="false"/>
      <protection locked="true" hidden="false"/>
    </xf>
    <xf numFmtId="177" fontId="0" fillId="0" borderId="28" xfId="19" applyFont="true" applyBorder="true" applyAlignment="true" applyProtection="true">
      <alignment horizontal="general" vertical="center" textRotation="0" wrapText="false" indent="0" shrinkToFit="false"/>
      <protection locked="true" hidden="false"/>
    </xf>
    <xf numFmtId="177" fontId="0" fillId="0" borderId="29" xfId="19" applyFont="true" applyBorder="true" applyAlignment="true" applyProtection="true">
      <alignment horizontal="general" vertical="center" textRotation="0" wrapText="false" indent="0" shrinkToFit="false"/>
      <protection locked="true" hidden="false"/>
    </xf>
    <xf numFmtId="177" fontId="0" fillId="0" borderId="30" xfId="19" applyFont="true" applyBorder="true" applyAlignment="true" applyProtection="true">
      <alignment horizontal="general" vertical="center" textRotation="0" wrapText="false" indent="0" shrinkToFit="false"/>
      <protection locked="true" hidden="false"/>
    </xf>
    <xf numFmtId="164" fontId="93" fillId="0" borderId="24" xfId="19" applyFont="true" applyBorder="true" applyAlignment="true" applyProtection="true">
      <alignment horizontal="center" vertical="center" textRotation="0" wrapText="true" indent="0" shrinkToFit="false"/>
      <protection locked="true" hidden="false"/>
    </xf>
    <xf numFmtId="164" fontId="93" fillId="0" borderId="148" xfId="58" applyFont="true" applyBorder="true" applyAlignment="true" applyProtection="false">
      <alignment horizontal="left" vertical="center" textRotation="0" wrapText="true" indent="0" shrinkToFit="false"/>
      <protection locked="true" hidden="false"/>
    </xf>
    <xf numFmtId="164" fontId="93" fillId="0" borderId="30" xfId="19" applyFont="true" applyBorder="true" applyAlignment="true" applyProtection="true">
      <alignment horizontal="center" vertical="center" textRotation="0" wrapText="true" indent="0" shrinkToFit="false"/>
      <protection locked="true" hidden="false"/>
    </xf>
    <xf numFmtId="164" fontId="93" fillId="0" borderId="32" xfId="0" applyFont="true" applyBorder="true" applyAlignment="false" applyProtection="false">
      <alignment horizontal="general" vertical="center" textRotation="0" wrapText="false" indent="0" shrinkToFit="false"/>
      <protection locked="true" hidden="false"/>
    </xf>
    <xf numFmtId="167" fontId="46" fillId="0" borderId="13" xfId="0" applyFont="true" applyBorder="true" applyAlignment="false" applyProtection="false">
      <alignment horizontal="general" vertical="center" textRotation="0" wrapText="false" indent="0" shrinkToFit="false"/>
      <protection locked="true" hidden="false"/>
    </xf>
    <xf numFmtId="177" fontId="46" fillId="0" borderId="32" xfId="19" applyFont="true" applyBorder="true" applyAlignment="true" applyProtection="true">
      <alignment horizontal="general" vertical="center" textRotation="0" wrapText="true" indent="0" shrinkToFit="false"/>
      <protection locked="true" hidden="false"/>
    </xf>
    <xf numFmtId="177" fontId="46" fillId="0" borderId="10" xfId="19" applyFont="true" applyBorder="true" applyAlignment="true" applyProtection="true">
      <alignment horizontal="general" vertical="center" textRotation="0" wrapText="true" indent="0" shrinkToFit="false"/>
      <protection locked="true" hidden="false"/>
    </xf>
    <xf numFmtId="177" fontId="46" fillId="0" borderId="33" xfId="19" applyFont="true" applyBorder="true" applyAlignment="true" applyProtection="true">
      <alignment horizontal="general" vertical="center" textRotation="0" wrapText="true" indent="0" shrinkToFit="false"/>
      <protection locked="true" hidden="false"/>
    </xf>
    <xf numFmtId="177" fontId="46" fillId="0" borderId="32" xfId="19" applyFont="true" applyBorder="true" applyAlignment="true" applyProtection="true">
      <alignment horizontal="right" vertical="center" textRotation="0" wrapText="true" indent="0" shrinkToFit="false"/>
      <protection locked="true" hidden="false"/>
    </xf>
    <xf numFmtId="177" fontId="46" fillId="0" borderId="10" xfId="19" applyFont="true" applyBorder="true" applyAlignment="true" applyProtection="true">
      <alignment horizontal="right" vertical="center" textRotation="0" wrapText="true" indent="0" shrinkToFit="false"/>
      <protection locked="true" hidden="false"/>
    </xf>
    <xf numFmtId="177" fontId="46" fillId="0" borderId="13" xfId="19" applyFont="true" applyBorder="true" applyAlignment="true" applyProtection="true">
      <alignment horizontal="right" vertical="center" textRotation="0" wrapText="true" indent="0" shrinkToFit="false"/>
      <protection locked="true" hidden="false"/>
    </xf>
    <xf numFmtId="177" fontId="46" fillId="0" borderId="65" xfId="19" applyFont="true" applyBorder="true" applyAlignment="true" applyProtection="true">
      <alignment horizontal="right" vertical="center" textRotation="0" wrapText="true" indent="0" shrinkToFit="false"/>
      <protection locked="true" hidden="false"/>
    </xf>
    <xf numFmtId="177" fontId="46" fillId="0" borderId="16" xfId="19" applyFont="true" applyBorder="true" applyAlignment="true" applyProtection="true">
      <alignment horizontal="right" vertical="center" textRotation="0" wrapText="true" indent="0" shrinkToFit="false"/>
      <protection locked="true" hidden="false"/>
    </xf>
    <xf numFmtId="167" fontId="46" fillId="0" borderId="13" xfId="0" applyFont="true" applyBorder="true" applyAlignment="true" applyProtection="false">
      <alignment horizontal="center" vertical="center" textRotation="0" wrapText="false" indent="0" shrinkToFit="false"/>
      <protection locked="true" hidden="false"/>
    </xf>
    <xf numFmtId="177" fontId="51" fillId="0" borderId="32" xfId="19" applyFont="true" applyBorder="true" applyAlignment="true" applyProtection="true">
      <alignment horizontal="center" vertical="center" textRotation="0" wrapText="true" indent="0" shrinkToFit="false"/>
      <protection locked="true" hidden="false"/>
    </xf>
    <xf numFmtId="177" fontId="51" fillId="0" borderId="10" xfId="19" applyFont="true" applyBorder="true" applyAlignment="true" applyProtection="true">
      <alignment horizontal="center" vertical="center" textRotation="0" wrapText="true" indent="0" shrinkToFit="false"/>
      <protection locked="true" hidden="false"/>
    </xf>
    <xf numFmtId="177" fontId="51" fillId="0" borderId="33" xfId="19" applyFont="true" applyBorder="true" applyAlignment="true" applyProtection="true">
      <alignment horizontal="center" vertical="center" textRotation="0" wrapText="true" indent="0" shrinkToFit="false"/>
      <protection locked="true" hidden="false"/>
    </xf>
    <xf numFmtId="164" fontId="0" fillId="0" borderId="25" xfId="0" applyFont="true" applyBorder="true" applyAlignment="false" applyProtection="false">
      <alignment horizontal="general" vertical="center" textRotation="0" wrapText="false" indent="0" shrinkToFit="false"/>
      <protection locked="true" hidden="false"/>
    </xf>
    <xf numFmtId="177" fontId="0" fillId="0" borderId="32" xfId="19" applyFont="true" applyBorder="true" applyAlignment="true" applyProtection="true">
      <alignment horizontal="general" vertical="center" textRotation="0" wrapText="false" indent="0" shrinkToFit="false"/>
      <protection locked="true" hidden="false"/>
    </xf>
    <xf numFmtId="177" fontId="0" fillId="0" borderId="10" xfId="19" applyFont="true" applyBorder="true" applyAlignment="true" applyProtection="true">
      <alignment horizontal="general" vertical="center" textRotation="0" wrapText="false" indent="0" shrinkToFit="false"/>
      <protection locked="true" hidden="false"/>
    </xf>
    <xf numFmtId="177" fontId="0" fillId="0" borderId="33" xfId="19" applyFont="true" applyBorder="true" applyAlignment="true" applyProtection="true">
      <alignment horizontal="general" vertical="center" textRotation="0" wrapText="false" indent="0" shrinkToFit="false"/>
      <protection locked="true" hidden="false"/>
    </xf>
    <xf numFmtId="164" fontId="93" fillId="0" borderId="16" xfId="19" applyFont="true" applyBorder="true" applyAlignment="true" applyProtection="true">
      <alignment horizontal="center" vertical="center" textRotation="0" wrapText="true" indent="0" shrinkToFit="false"/>
      <protection locked="true" hidden="false"/>
    </xf>
    <xf numFmtId="164" fontId="93" fillId="0" borderId="149" xfId="58" applyFont="true" applyBorder="true" applyAlignment="true" applyProtection="false">
      <alignment horizontal="left" vertical="center" textRotation="0" wrapText="true" indent="0" shrinkToFit="false"/>
      <protection locked="true" hidden="false"/>
    </xf>
    <xf numFmtId="164" fontId="93" fillId="0" borderId="33" xfId="19" applyFont="true" applyBorder="true" applyAlignment="true" applyProtection="true">
      <alignment horizontal="center" vertical="center" textRotation="0" wrapText="true" indent="0" shrinkToFit="false"/>
      <protection locked="true" hidden="false"/>
    </xf>
    <xf numFmtId="167" fontId="93" fillId="0" borderId="32" xfId="0" applyFont="true" applyBorder="true" applyAlignment="false" applyProtection="false">
      <alignment horizontal="general" vertical="center" textRotation="0" wrapText="false" indent="0" shrinkToFit="false"/>
      <protection locked="true" hidden="false"/>
    </xf>
    <xf numFmtId="164" fontId="93" fillId="0" borderId="25" xfId="19" applyFont="true" applyBorder="true" applyAlignment="true" applyProtection="true">
      <alignment horizontal="center" vertical="center" textRotation="0" wrapText="true" indent="0" shrinkToFit="false"/>
      <protection locked="true" hidden="false"/>
    </xf>
    <xf numFmtId="164" fontId="93" fillId="0" borderId="149" xfId="0" applyFont="true" applyBorder="true" applyAlignment="false" applyProtection="false">
      <alignment horizontal="general" vertical="center" textRotation="0" wrapText="false" indent="0" shrinkToFit="false"/>
      <protection locked="true" hidden="false"/>
    </xf>
    <xf numFmtId="164" fontId="93" fillId="0" borderId="149" xfId="0" applyFont="true" applyBorder="true" applyAlignment="true" applyProtection="false">
      <alignment horizontal="left" vertical="center" textRotation="0" wrapText="true" indent="0" shrinkToFit="false"/>
      <protection locked="true" hidden="false"/>
    </xf>
    <xf numFmtId="164" fontId="93" fillId="0" borderId="140" xfId="0" applyFont="true" applyBorder="true" applyAlignment="false" applyProtection="false">
      <alignment horizontal="general" vertical="center" textRotation="0" wrapText="false" indent="0" shrinkToFit="false"/>
      <protection locked="true" hidden="false"/>
    </xf>
    <xf numFmtId="167" fontId="46" fillId="0" borderId="143" xfId="0" applyFont="true" applyBorder="true" applyAlignment="false" applyProtection="false">
      <alignment horizontal="general" vertical="center" textRotation="0" wrapText="false" indent="0" shrinkToFit="false"/>
      <protection locked="true" hidden="false"/>
    </xf>
    <xf numFmtId="177" fontId="46" fillId="0" borderId="140" xfId="19" applyFont="true" applyBorder="true" applyAlignment="true" applyProtection="true">
      <alignment horizontal="general" vertical="center" textRotation="0" wrapText="true" indent="0" shrinkToFit="false"/>
      <protection locked="true" hidden="false"/>
    </xf>
    <xf numFmtId="177" fontId="46" fillId="0" borderId="26" xfId="19" applyFont="true" applyBorder="true" applyAlignment="true" applyProtection="true">
      <alignment horizontal="general" vertical="center" textRotation="0" wrapText="true" indent="0" shrinkToFit="false"/>
      <protection locked="true" hidden="false"/>
    </xf>
    <xf numFmtId="177" fontId="46" fillId="0" borderId="37" xfId="19" applyFont="true" applyBorder="true" applyAlignment="true" applyProtection="true">
      <alignment horizontal="general" vertical="center" textRotation="0" wrapText="true" indent="0" shrinkToFit="false"/>
      <protection locked="true" hidden="false"/>
    </xf>
    <xf numFmtId="177" fontId="46" fillId="0" borderId="140" xfId="19" applyFont="true" applyBorder="true" applyAlignment="true" applyProtection="true">
      <alignment horizontal="right" vertical="center" textRotation="0" wrapText="true" indent="0" shrinkToFit="false"/>
      <protection locked="true" hidden="false"/>
    </xf>
    <xf numFmtId="177" fontId="46" fillId="0" borderId="26" xfId="19" applyFont="true" applyBorder="true" applyAlignment="true" applyProtection="true">
      <alignment horizontal="right" vertical="center" textRotation="0" wrapText="true" indent="0" shrinkToFit="false"/>
      <protection locked="true" hidden="false"/>
    </xf>
    <xf numFmtId="177" fontId="46" fillId="0" borderId="143" xfId="19" applyFont="true" applyBorder="true" applyAlignment="true" applyProtection="true">
      <alignment horizontal="right" vertical="center" textRotation="0" wrapText="true" indent="0" shrinkToFit="false"/>
      <protection locked="true" hidden="false"/>
    </xf>
    <xf numFmtId="177" fontId="46" fillId="0" borderId="37" xfId="19" applyFont="true" applyBorder="true" applyAlignment="true" applyProtection="true">
      <alignment horizontal="right" vertical="center" textRotation="0" wrapText="true" indent="0" shrinkToFit="false"/>
      <protection locked="true" hidden="false"/>
    </xf>
    <xf numFmtId="177" fontId="46" fillId="0" borderId="25" xfId="19" applyFont="true" applyBorder="true" applyAlignment="true" applyProtection="true">
      <alignment horizontal="right" vertical="center" textRotation="0" wrapText="true" indent="0" shrinkToFit="false"/>
      <protection locked="true" hidden="false"/>
    </xf>
    <xf numFmtId="167" fontId="46" fillId="0" borderId="143" xfId="0" applyFont="true" applyBorder="true" applyAlignment="true" applyProtection="false">
      <alignment horizontal="center" vertical="center" textRotation="0" wrapText="false" indent="0" shrinkToFit="false"/>
      <protection locked="true" hidden="false"/>
    </xf>
    <xf numFmtId="177" fontId="51" fillId="0" borderId="140" xfId="19" applyFont="true" applyBorder="true" applyAlignment="true" applyProtection="true">
      <alignment horizontal="center" vertical="center" textRotation="0" wrapText="true" indent="0" shrinkToFit="false"/>
      <protection locked="true" hidden="false"/>
    </xf>
    <xf numFmtId="177" fontId="51" fillId="0" borderId="26" xfId="19" applyFont="true" applyBorder="true" applyAlignment="true" applyProtection="true">
      <alignment horizontal="center" vertical="center" textRotation="0" wrapText="true" indent="0" shrinkToFit="false"/>
      <protection locked="true" hidden="false"/>
    </xf>
    <xf numFmtId="177" fontId="51" fillId="0" borderId="37" xfId="19" applyFont="true" applyBorder="true" applyAlignment="true" applyProtection="true">
      <alignment horizontal="center" vertical="center" textRotation="0" wrapText="true" indent="0" shrinkToFit="false"/>
      <protection locked="true" hidden="false"/>
    </xf>
    <xf numFmtId="177" fontId="0" fillId="0" borderId="140" xfId="19" applyFont="true" applyBorder="true" applyAlignment="true" applyProtection="true">
      <alignment horizontal="general" vertical="center" textRotation="0" wrapText="false" indent="0" shrinkToFit="false"/>
      <protection locked="true" hidden="false"/>
    </xf>
    <xf numFmtId="177" fontId="0" fillId="0" borderId="26" xfId="19" applyFont="true" applyBorder="true" applyAlignment="true" applyProtection="true">
      <alignment horizontal="general" vertical="center" textRotation="0" wrapText="false" indent="0" shrinkToFit="false"/>
      <protection locked="true" hidden="false"/>
    </xf>
    <xf numFmtId="177" fontId="0" fillId="0" borderId="37" xfId="19" applyFont="true" applyBorder="true" applyAlignment="true" applyProtection="true">
      <alignment horizontal="general" vertical="center" textRotation="0" wrapText="false" indent="0" shrinkToFit="false"/>
      <protection locked="true" hidden="false"/>
    </xf>
    <xf numFmtId="164" fontId="93" fillId="0" borderId="141" xfId="0" applyFont="true" applyBorder="true" applyAlignment="true" applyProtection="false">
      <alignment horizontal="left" vertical="center" textRotation="0" wrapText="true" indent="0" shrinkToFit="false"/>
      <protection locked="true" hidden="false"/>
    </xf>
    <xf numFmtId="164" fontId="93" fillId="0" borderId="11" xfId="0" applyFont="true" applyBorder="true" applyAlignment="false" applyProtection="false">
      <alignment horizontal="general" vertical="center" textRotation="0" wrapText="false" indent="0" shrinkToFit="false"/>
      <protection locked="true" hidden="false"/>
    </xf>
    <xf numFmtId="164" fontId="93" fillId="0" borderId="47" xfId="0" applyFont="true" applyBorder="true" applyAlignment="false" applyProtection="false">
      <alignment horizontal="general" vertical="center" textRotation="0" wrapText="false" indent="0" shrinkToFit="false"/>
      <protection locked="true" hidden="false"/>
    </xf>
    <xf numFmtId="164" fontId="93" fillId="0" borderId="24" xfId="0" applyFont="true" applyBorder="true" applyAlignment="false" applyProtection="false">
      <alignment horizontal="general" vertical="center" textRotation="0" wrapText="false" indent="0" shrinkToFit="false"/>
      <protection locked="true" hidden="false"/>
    </xf>
    <xf numFmtId="164" fontId="93" fillId="0" borderId="150" xfId="0" applyFont="true" applyBorder="true" applyAlignment="false" applyProtection="false">
      <alignment horizontal="general" vertical="center" textRotation="0" wrapText="false" indent="0" shrinkToFit="false"/>
      <protection locked="true" hidden="false"/>
    </xf>
    <xf numFmtId="164" fontId="93" fillId="0" borderId="123" xfId="0" applyFont="true" applyBorder="true" applyAlignment="false" applyProtection="false">
      <alignment horizontal="general" vertical="center" textRotation="0" wrapText="false" indent="0" shrinkToFit="false"/>
      <protection locked="true" hidden="false"/>
    </xf>
    <xf numFmtId="164" fontId="93" fillId="0" borderId="25" xfId="0" applyFont="true" applyBorder="true" applyAlignment="false" applyProtection="false">
      <alignment horizontal="general" vertical="center" textRotation="0" wrapText="false" indent="0" shrinkToFit="false"/>
      <protection locked="true" hidden="false"/>
    </xf>
    <xf numFmtId="164" fontId="93" fillId="0" borderId="151" xfId="0" applyFont="true" applyBorder="true" applyAlignment="false" applyProtection="false">
      <alignment horizontal="general" vertical="center" textRotation="0" wrapText="false" indent="0" shrinkToFit="false"/>
      <protection locked="true" hidden="false"/>
    </xf>
  </cellXfs>
  <cellStyles count="61">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20% - アクセント 1 2" xfId="21" builtinId="53" customBuiltin="true"/>
    <cellStyle name="20% - アクセント 2 2" xfId="22" builtinId="53" customBuiltin="true"/>
    <cellStyle name="20% - アクセント 3 2" xfId="23" builtinId="53" customBuiltin="true"/>
    <cellStyle name="20% - アクセント 4 2" xfId="24" builtinId="53" customBuiltin="true"/>
    <cellStyle name="20% - アクセント 5 2" xfId="25" builtinId="53" customBuiltin="true"/>
    <cellStyle name="20% - アクセント 6 2" xfId="26" builtinId="53" customBuiltin="true"/>
    <cellStyle name="40% - アクセント 1 2" xfId="27" builtinId="53" customBuiltin="true"/>
    <cellStyle name="40% - アクセント 2 2" xfId="28" builtinId="53" customBuiltin="true"/>
    <cellStyle name="40% - アクセント 3 2" xfId="29" builtinId="53" customBuiltin="true"/>
    <cellStyle name="40% - アクセント 4 2" xfId="30" builtinId="53" customBuiltin="true"/>
    <cellStyle name="40% - アクセント 5 2" xfId="31" builtinId="53" customBuiltin="true"/>
    <cellStyle name="40% - アクセント 6 2" xfId="32" builtinId="53" customBuiltin="true"/>
    <cellStyle name="60% - アクセント 1 2" xfId="33" builtinId="53" customBuiltin="true"/>
    <cellStyle name="60% - アクセント 2 2" xfId="34" builtinId="53" customBuiltin="true"/>
    <cellStyle name="60% - アクセント 3 2" xfId="35" builtinId="53" customBuiltin="true"/>
    <cellStyle name="60% - アクセント 4 2" xfId="36" builtinId="53" customBuiltin="true"/>
    <cellStyle name="60% - アクセント 5 2" xfId="37" builtinId="53" customBuiltin="true"/>
    <cellStyle name="60% - アクセント 6 2" xfId="38" builtinId="53" customBuiltin="true"/>
    <cellStyle name="どちらでもない 2" xfId="39" builtinId="53" customBuiltin="true"/>
    <cellStyle name="アクセント 1 2" xfId="40" builtinId="53" customBuiltin="true"/>
    <cellStyle name="アクセント 2 2" xfId="41" builtinId="53" customBuiltin="true"/>
    <cellStyle name="アクセント 3 2" xfId="42" builtinId="53" customBuiltin="true"/>
    <cellStyle name="アクセント 4 2" xfId="43" builtinId="53" customBuiltin="true"/>
    <cellStyle name="アクセント 5 2" xfId="44" builtinId="53" customBuiltin="true"/>
    <cellStyle name="アクセント 6 2" xfId="45" builtinId="53" customBuiltin="true"/>
    <cellStyle name="タイトル 2" xfId="46" builtinId="53" customBuiltin="true"/>
    <cellStyle name="チェック セル 2" xfId="47" builtinId="53" customBuiltin="true"/>
    <cellStyle name="パーセント 2" xfId="48" builtinId="53" customBuiltin="true"/>
    <cellStyle name="メモ 2" xfId="49" builtinId="53" customBuiltin="true"/>
    <cellStyle name="リンク セル 2" xfId="50" builtinId="53" customBuiltin="true"/>
    <cellStyle name="入力 2" xfId="51" builtinId="53" customBuiltin="true"/>
    <cellStyle name="出力 2" xfId="52" builtinId="53" customBuiltin="true"/>
    <cellStyle name="悪い 2" xfId="53" builtinId="53" customBuiltin="true"/>
    <cellStyle name="桁区切り 2" xfId="54" builtinId="53" customBuiltin="true"/>
    <cellStyle name="標準 10" xfId="55" builtinId="53" customBuiltin="true"/>
    <cellStyle name="標準 2" xfId="56" builtinId="53" customBuiltin="true"/>
    <cellStyle name="標準 2 2" xfId="57" builtinId="53" customBuiltin="true"/>
    <cellStyle name="標準 2 3" xfId="58" builtinId="53" customBuiltin="true"/>
    <cellStyle name="標準 3" xfId="59" builtinId="53" customBuiltin="true"/>
    <cellStyle name="標準 3 2" xfId="60" builtinId="53" customBuiltin="true"/>
    <cellStyle name="標準 3 2 2" xfId="61" builtinId="53" customBuiltin="true"/>
    <cellStyle name="標準 3 3" xfId="62" builtinId="53" customBuiltin="true"/>
    <cellStyle name="標準 3 3 2" xfId="63" builtinId="53" customBuiltin="true"/>
    <cellStyle name="標準 3 4" xfId="64" builtinId="53" customBuiltin="true"/>
    <cellStyle name="良い 2" xfId="65" builtinId="53" customBuiltin="true"/>
    <cellStyle name="見出し 1 2" xfId="66" builtinId="53" customBuiltin="true"/>
    <cellStyle name="見出し 2 2" xfId="67" builtinId="53" customBuiltin="true"/>
    <cellStyle name="見出し 3 2" xfId="68" builtinId="53" customBuiltin="true"/>
    <cellStyle name="見出し 4 2" xfId="69" builtinId="53" customBuiltin="true"/>
    <cellStyle name="計算 2" xfId="70" builtinId="53" customBuiltin="true"/>
    <cellStyle name="説明文 2" xfId="71" builtinId="53" customBuiltin="true"/>
    <cellStyle name="警告文 2" xfId="72" builtinId="53" customBuiltin="true"/>
    <cellStyle name="集計 2" xfId="73" builtinId="53" customBuiltin="true"/>
    <cellStyle name="*unknown*" xfId="20" builtinId="8" customBuiltin="false"/>
    <cellStyle name="Excel Built-in Comma [0]" xfId="74" builtinId="53" customBuiltin="true"/>
  </cellStyles>
  <dxfs count="60">
    <dxf>
      <font>
        <name val="ＭＳ Ｐゴシック"/>
        <family val="3"/>
        <color rgb="FFDDD9C3"/>
      </font>
      <fill>
        <patternFill>
          <bgColor rgb="FFDDD9C3"/>
        </patternFill>
      </fill>
      <border diagonalUp="false" diagonalDown="false">
        <left/>
        <right/>
        <top/>
        <bottom/>
        <diagonal/>
      </border>
    </dxf>
    <dxf>
      <font>
        <name val="ＭＳ Ｐゴシック"/>
        <family val="3"/>
      </font>
      <fill>
        <patternFill>
          <bgColor rgb="FFFFC000"/>
        </patternFill>
      </fill>
    </dxf>
    <dxf>
      <font>
        <name val="ＭＳ Ｐゴシック"/>
        <family val="3"/>
      </font>
      <fill>
        <patternFill>
          <bgColor rgb="FFFFC000"/>
        </patternFill>
      </fill>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FFFFFF"/>
      </font>
      <fill>
        <patternFill>
          <bgColor rgb="FFFFFFFF"/>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font>
      <fill>
        <patternFill>
          <bgColor rgb="FFF2F2F2"/>
        </patternFill>
      </fill>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font>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font>
      <fill>
        <patternFill>
          <bgColor rgb="FFFFC000"/>
        </patternFill>
      </fill>
    </dxf>
    <dxf>
      <font>
        <name val="ＭＳ Ｐゴシック"/>
        <family val="3"/>
        <color rgb="FFFFFFFF"/>
      </font>
    </dxf>
    <dxf>
      <font>
        <name val="ＭＳ Ｐゴシック"/>
        <family val="3"/>
        <color rgb="FFFFFFFF"/>
      </font>
    </dxf>
    <dxf>
      <font>
        <name val="ＭＳ Ｐゴシック"/>
        <family val="3"/>
      </font>
      <fill>
        <patternFill>
          <bgColor rgb="FFFFFFF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E5FC"/>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FFFF"/>
        </patternFill>
      </fill>
    </dxf>
    <dxf>
      <font>
        <name val="ＭＳ Ｐゴシック"/>
        <family val="3"/>
      </font>
      <fill>
        <patternFill>
          <bgColor rgb="FFFFE5FC"/>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DEADA"/>
        </patternFill>
      </fill>
    </dxf>
  </dxfs>
  <colors>
    <indexedColors>
      <rgbColor rgb="FF000000"/>
      <rgbColor rgb="FFFFFFFF"/>
      <rgbColor rgb="FFFF0000"/>
      <rgbColor rgb="FF00FF00"/>
      <rgbColor rgb="FF0000FF"/>
      <rgbColor rgb="FFFFC000"/>
      <rgbColor rgb="FFFF00FF"/>
      <rgbColor rgb="FFFDEADA"/>
      <rgbColor rgb="FF800000"/>
      <rgbColor rgb="FF008000"/>
      <rgbColor rgb="FF000080"/>
      <rgbColor rgb="FFA0A0A0"/>
      <rgbColor rgb="FF800080"/>
      <rgbColor rgb="FF008080"/>
      <rgbColor rgb="FFC0C0C0"/>
      <rgbColor rgb="FF808080"/>
      <rgbColor rgb="FFA6A6A6"/>
      <rgbColor rgb="FF993366"/>
      <rgbColor rgb="FFFFFFCC"/>
      <rgbColor rgb="FFCCFFFF"/>
      <rgbColor rgb="FF660066"/>
      <rgbColor rgb="FFFF8080"/>
      <rgbColor rgb="FF0066CC"/>
      <rgbColor rgb="FFCCCCFF"/>
      <rgbColor rgb="FF000080"/>
      <rgbColor rgb="FFFF00FF"/>
      <rgbColor rgb="FFFFF2CC"/>
      <rgbColor rgb="FF00FFFF"/>
      <rgbColor rgb="FF800080"/>
      <rgbColor rgb="FF800000"/>
      <rgbColor rgb="FF008080"/>
      <rgbColor rgb="FF0000FF"/>
      <rgbColor rgb="FFFFE5FC"/>
      <rgbColor rgb="FFF2F2F2"/>
      <rgbColor rgb="FFCCFFCC"/>
      <rgbColor rgb="FFFFFF99"/>
      <rgbColor rgb="FF99CCFF"/>
      <rgbColor rgb="FFFF99CC"/>
      <rgbColor rgb="FFCC99FF"/>
      <rgbColor rgb="FFFFCC99"/>
      <rgbColor rgb="FF3366FF"/>
      <rgbColor rgb="FF33CCCC"/>
      <rgbColor rgb="FFDDD9C3"/>
      <rgbColor rgb="FFFFCC00"/>
      <rgbColor rgb="FFFF9900"/>
      <rgbColor rgb="FFFF6600"/>
      <rgbColor rgb="FF7F7F7F"/>
      <rgbColor rgb="FF969696"/>
      <rgbColor rgb="FF003366"/>
      <rgbColor rgb="FF339966"/>
      <rgbColor rgb="FF003300"/>
      <rgbColor rgb="FF404040"/>
      <rgbColor rgb="FF993300"/>
      <rgbColor rgb="FF993366"/>
      <rgbColor rgb="FF333399"/>
      <rgbColor rgb="FF333333"/>
    </indexedColors>
  </colors>
</styleSheet>
</file>

<file path=xl/_rels/workbook.xml.rels>&#65279;<?xml version="1.0" encoding="UTF-8"?>
<Relationships xmlns="http://schemas.openxmlformats.org/package/2006/relationships">
  <Relationship Id="rId1" Type="http://schemas.openxmlformats.org/officeDocument/2006/relationships/styles" Target="styles.xml" />
  <Relationship Id="rId2" Type="http://schemas.openxmlformats.org/officeDocument/2006/relationships/worksheet" Target="worksheets/sheet1.xml" />
  <Relationship Id="rId3" Type="http://schemas.openxmlformats.org/officeDocument/2006/relationships/worksheet" Target="worksheets/sheet2.xml" />
  <Relationship Id="rId4" Type="http://schemas.openxmlformats.org/officeDocument/2006/relationships/worksheet" Target="worksheets/sheet3.xml" />
  <Relationship Id="rId5" Type="http://schemas.openxmlformats.org/officeDocument/2006/relationships/worksheet" Target="worksheets/sheet4.xml" />
  <Relationship Id="rId6" Type="http://schemas.openxmlformats.org/officeDocument/2006/relationships/worksheet" Target="worksheets/sheet5.xml" />
  <Relationship Id="rId11"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10</xdr:col>
      <xdr:colOff>143640</xdr:colOff>
      <xdr:row>6</xdr:row>
      <xdr:rowOff>169560</xdr:rowOff>
    </xdr:from>
    <xdr:to>
      <xdr:col>15</xdr:col>
      <xdr:colOff>130320</xdr:colOff>
      <xdr:row>8</xdr:row>
      <xdr:rowOff>22680</xdr:rowOff>
    </xdr:to>
    <xdr:sp>
      <xdr:nvSpPr>
        <xdr:cNvPr id="0" name="CustomShape 1"/>
        <xdr:cNvSpPr/>
      </xdr:nvSpPr>
      <xdr:spPr>
        <a:xfrm>
          <a:off x="3439080" y="1942920"/>
          <a:ext cx="1206000" cy="363600"/>
        </a:xfrm>
        <a:prstGeom prst="wedgeEllipseCallout">
          <a:avLst>
            <a:gd name="adj1" fmla="val -55381"/>
            <a:gd name="adj2" fmla="val 48828"/>
          </a:avLst>
        </a:prstGeom>
        <a:solidFill>
          <a:srgbClr val="ffffff"/>
        </a:solidFill>
        <a:ln w="9360">
          <a:solidFill>
            <a:srgbClr val="000000"/>
          </a:solidFill>
          <a:round/>
        </a:ln>
      </xdr:spPr>
      <xdr:style>
        <a:lnRef idx="0"/>
        <a:fillRef idx="0"/>
        <a:effectRef idx="0"/>
        <a:fontRef idx="minor"/>
      </xdr:style>
    </xdr:sp>
    <xdr:clientData/>
  </xdr:twoCellAnchor>
  <xdr:twoCellAnchor editAs="oneCell">
    <xdr:from>
      <xdr:col>11</xdr:col>
      <xdr:colOff>114480</xdr:colOff>
      <xdr:row>6</xdr:row>
      <xdr:rowOff>162720</xdr:rowOff>
    </xdr:from>
    <xdr:to>
      <xdr:col>15</xdr:col>
      <xdr:colOff>184680</xdr:colOff>
      <xdr:row>8</xdr:row>
      <xdr:rowOff>98280</xdr:rowOff>
    </xdr:to>
    <xdr:sp>
      <xdr:nvSpPr>
        <xdr:cNvPr id="1" name="CustomShape 1"/>
        <xdr:cNvSpPr/>
      </xdr:nvSpPr>
      <xdr:spPr>
        <a:xfrm>
          <a:off x="3648240" y="1936080"/>
          <a:ext cx="1051200" cy="44604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紙の場合</a:t>
          </a:r>
          <a:endParaRPr b="0" lang="en-US" sz="1200" spc="-1" strike="noStrike">
            <a:solidFill>
              <a:srgbClr val="000000"/>
            </a:solidFill>
            <a:uFill>
              <a:solidFill>
                <a:srgbClr val="ffffff"/>
              </a:solidFill>
            </a:uFill>
            <a:latin typeface="Times New Roman"/>
          </a:endParaRPr>
        </a:p>
        <a:p>
          <a:pPr>
            <a:lnSpc>
              <a:spcPct val="100000"/>
            </a:lnSpc>
          </a:pPr>
          <a:r>
            <a:rPr b="1" lang="en-US" sz="800" spc="-1" strike="noStrike">
              <a:solidFill>
                <a:srgbClr val="000000"/>
              </a:solidFill>
              <a:uFill>
                <a:solidFill>
                  <a:srgbClr val="ffffff"/>
                </a:solidFill>
              </a:uFill>
              <a:latin typeface="Calibri"/>
            </a:rPr>
            <a:t>提出不要</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xdr:col>
      <xdr:colOff>720</xdr:colOff>
      <xdr:row>6</xdr:row>
      <xdr:rowOff>105480</xdr:rowOff>
    </xdr:from>
    <xdr:to>
      <xdr:col>24</xdr:col>
      <xdr:colOff>1536120</xdr:colOff>
      <xdr:row>12</xdr:row>
      <xdr:rowOff>15480</xdr:rowOff>
    </xdr:to>
    <xdr:sp>
      <xdr:nvSpPr>
        <xdr:cNvPr id="2" name="CustomShape 1"/>
        <xdr:cNvSpPr/>
      </xdr:nvSpPr>
      <xdr:spPr>
        <a:xfrm>
          <a:off x="410040" y="1878840"/>
          <a:ext cx="10822320" cy="1441800"/>
        </a:xfrm>
        <a:prstGeom prst="roundRect">
          <a:avLst>
            <a:gd name="adj" fmla="val 0"/>
          </a:avLst>
        </a:prstGeom>
        <a:solidFill>
          <a:srgbClr val="ffffff"/>
        </a:solidFill>
        <a:ln w="12600">
          <a:solidFill>
            <a:srgbClr val="000000"/>
          </a:solidFill>
          <a:round/>
        </a:ln>
      </xdr:spPr>
      <xdr:style>
        <a:lnRef idx="0"/>
        <a:fillRef idx="0"/>
        <a:effectRef idx="0"/>
        <a:fontRef idx="minor"/>
      </xdr:style>
    </xdr:sp>
    <xdr:clientData/>
  </xdr:twoCellAnchor>
  <xdr:twoCellAnchor editAs="absolute">
    <xdr:from>
      <xdr:col>4</xdr:col>
      <xdr:colOff>72360</xdr:colOff>
      <xdr:row>7</xdr:row>
      <xdr:rowOff>130320</xdr:rowOff>
    </xdr:from>
    <xdr:to>
      <xdr:col>9</xdr:col>
      <xdr:colOff>144000</xdr:colOff>
      <xdr:row>11</xdr:row>
      <xdr:rowOff>25920</xdr:rowOff>
    </xdr:to>
    <xdr:sp>
      <xdr:nvSpPr>
        <xdr:cNvPr id="3" name="CustomShape 1"/>
        <xdr:cNvSpPr/>
      </xdr:nvSpPr>
      <xdr:spPr>
        <a:xfrm>
          <a:off x="1938960" y="2158920"/>
          <a:ext cx="1262520" cy="916560"/>
        </a:xfrm>
        <a:prstGeom prst="flowChartDocument">
          <a:avLst/>
        </a:prstGeom>
        <a:solidFill>
          <a:srgbClr val="eeece1"/>
        </a:solidFill>
        <a:ln w="25560">
          <a:solidFill>
            <a:srgbClr val="000000"/>
          </a:solidFill>
          <a:round/>
        </a:ln>
      </xdr:spPr>
      <xdr:style>
        <a:lnRef idx="0"/>
        <a:fillRef idx="0"/>
        <a:effectRef idx="0"/>
        <a:fontRef idx="minor"/>
      </xdr:style>
    </xdr:sp>
    <xdr:clientData/>
  </xdr:twoCellAnchor>
  <xdr:twoCellAnchor editAs="absolute">
    <xdr:from>
      <xdr:col>17</xdr:col>
      <xdr:colOff>225720</xdr:colOff>
      <xdr:row>7</xdr:row>
      <xdr:rowOff>123480</xdr:rowOff>
    </xdr:from>
    <xdr:to>
      <xdr:col>22</xdr:col>
      <xdr:colOff>289800</xdr:colOff>
      <xdr:row>11</xdr:row>
      <xdr:rowOff>19080</xdr:rowOff>
    </xdr:to>
    <xdr:sp>
      <xdr:nvSpPr>
        <xdr:cNvPr id="4" name="CustomShape 1"/>
        <xdr:cNvSpPr/>
      </xdr:nvSpPr>
      <xdr:spPr>
        <a:xfrm>
          <a:off x="5235840" y="2152080"/>
          <a:ext cx="125460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3-2</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23</xdr:col>
      <xdr:colOff>1400040</xdr:colOff>
      <xdr:row>7</xdr:row>
      <xdr:rowOff>130320</xdr:rowOff>
    </xdr:from>
    <xdr:to>
      <xdr:col>24</xdr:col>
      <xdr:colOff>416160</xdr:colOff>
      <xdr:row>11</xdr:row>
      <xdr:rowOff>25920</xdr:rowOff>
    </xdr:to>
    <xdr:sp>
      <xdr:nvSpPr>
        <xdr:cNvPr id="5" name="CustomShape 1"/>
        <xdr:cNvSpPr/>
      </xdr:nvSpPr>
      <xdr:spPr>
        <a:xfrm>
          <a:off x="8857800" y="2158920"/>
          <a:ext cx="125460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3-1</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122040</xdr:colOff>
      <xdr:row>8</xdr:row>
      <xdr:rowOff>136800</xdr:rowOff>
    </xdr:from>
    <xdr:to>
      <xdr:col>16</xdr:col>
      <xdr:colOff>166320</xdr:colOff>
      <xdr:row>9</xdr:row>
      <xdr:rowOff>186840</xdr:rowOff>
    </xdr:to>
    <xdr:sp>
      <xdr:nvSpPr>
        <xdr:cNvPr id="6" name="CustomShape 1"/>
        <xdr:cNvSpPr/>
      </xdr:nvSpPr>
      <xdr:spPr>
        <a:xfrm>
          <a:off x="3417480" y="2420640"/>
          <a:ext cx="151128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xdr:col>
      <xdr:colOff>720</xdr:colOff>
      <xdr:row>6</xdr:row>
      <xdr:rowOff>105480</xdr:rowOff>
    </xdr:from>
    <xdr:to>
      <xdr:col>3</xdr:col>
      <xdr:colOff>99360</xdr:colOff>
      <xdr:row>8</xdr:row>
      <xdr:rowOff>93240</xdr:rowOff>
    </xdr:to>
    <xdr:sp>
      <xdr:nvSpPr>
        <xdr:cNvPr id="7" name="CustomShape 1"/>
        <xdr:cNvSpPr/>
      </xdr:nvSpPr>
      <xdr:spPr>
        <a:xfrm>
          <a:off x="410040" y="1878840"/>
          <a:ext cx="1317960" cy="498240"/>
        </a:xfrm>
        <a:prstGeom prst="roundRect">
          <a:avLst>
            <a:gd name="adj" fmla="val 16667"/>
          </a:avLst>
        </a:prstGeom>
        <a:solidFill>
          <a:srgbClr val="ffffff"/>
        </a:solidFill>
        <a:ln w="255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Calibri"/>
            </a:rPr>
            <a:t>ワークシート</a:t>
          </a:r>
          <a:endParaRPr b="0" lang="en-US" sz="1200" spc="-1" strike="noStrike">
            <a:solidFill>
              <a:srgbClr val="000000"/>
            </a:solidFill>
            <a:uFill>
              <a:solidFill>
                <a:srgbClr val="ffffff"/>
              </a:solidFill>
            </a:uFill>
            <a:latin typeface="Times New Roman"/>
          </a:endParaRPr>
        </a:p>
        <a:p>
          <a:pPr algn="ctr">
            <a:lnSpc>
              <a:spcPct val="100000"/>
            </a:lnSpc>
          </a:pPr>
          <a:r>
            <a:rPr b="1" lang="en-US" sz="1100" spc="-1" strike="noStrike">
              <a:solidFill>
                <a:srgbClr val="000000"/>
              </a:solidFill>
              <a:uFill>
                <a:solidFill>
                  <a:srgbClr val="ffffff"/>
                </a:solidFill>
              </a:uFill>
              <a:latin typeface="Calibri"/>
            </a:rPr>
            <a:t>入力の流れ</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792720</xdr:colOff>
      <xdr:row>8</xdr:row>
      <xdr:rowOff>136800</xdr:rowOff>
    </xdr:from>
    <xdr:to>
      <xdr:col>23</xdr:col>
      <xdr:colOff>1037160</xdr:colOff>
      <xdr:row>9</xdr:row>
      <xdr:rowOff>186840</xdr:rowOff>
    </xdr:to>
    <xdr:sp>
      <xdr:nvSpPr>
        <xdr:cNvPr id="8" name="CustomShape 1"/>
        <xdr:cNvSpPr/>
      </xdr:nvSpPr>
      <xdr:spPr>
        <a:xfrm>
          <a:off x="6993360" y="2420640"/>
          <a:ext cx="150156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10</xdr:col>
      <xdr:colOff>176040</xdr:colOff>
      <xdr:row>9</xdr:row>
      <xdr:rowOff>204840</xdr:rowOff>
    </xdr:from>
    <xdr:to>
      <xdr:col>15</xdr:col>
      <xdr:colOff>89640</xdr:colOff>
      <xdr:row>10</xdr:row>
      <xdr:rowOff>217440</xdr:rowOff>
    </xdr:to>
    <xdr:sp>
      <xdr:nvSpPr>
        <xdr:cNvPr id="9" name="CustomShape 1"/>
        <xdr:cNvSpPr/>
      </xdr:nvSpPr>
      <xdr:spPr>
        <a:xfrm>
          <a:off x="3471480" y="274392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834120</xdr:colOff>
      <xdr:row>9</xdr:row>
      <xdr:rowOff>204840</xdr:rowOff>
    </xdr:from>
    <xdr:to>
      <xdr:col>23</xdr:col>
      <xdr:colOff>709920</xdr:colOff>
      <xdr:row>10</xdr:row>
      <xdr:rowOff>217440</xdr:rowOff>
    </xdr:to>
    <xdr:sp>
      <xdr:nvSpPr>
        <xdr:cNvPr id="10" name="CustomShape 1"/>
        <xdr:cNvSpPr/>
      </xdr:nvSpPr>
      <xdr:spPr>
        <a:xfrm>
          <a:off x="7034760" y="274392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xdr:col>
      <xdr:colOff>4320</xdr:colOff>
      <xdr:row>7</xdr:row>
      <xdr:rowOff>195480</xdr:rowOff>
    </xdr:from>
    <xdr:to>
      <xdr:col>9</xdr:col>
      <xdr:colOff>177840</xdr:colOff>
      <xdr:row>10</xdr:row>
      <xdr:rowOff>176760</xdr:rowOff>
    </xdr:to>
    <xdr:sp>
      <xdr:nvSpPr>
        <xdr:cNvPr id="11" name="CustomShape 1"/>
        <xdr:cNvSpPr/>
      </xdr:nvSpPr>
      <xdr:spPr>
        <a:xfrm>
          <a:off x="1870920" y="2224080"/>
          <a:ext cx="1364400" cy="747000"/>
        </a:xfrm>
        <a:prstGeom prst="rect">
          <a:avLst/>
        </a:prstGeom>
        <a:noFill/>
        <a:ln w="9360">
          <a:noFill/>
        </a:ln>
      </xdr:spPr>
      <xdr:style>
        <a:lnRef idx="0"/>
        <a:fillRef idx="0"/>
        <a:effectRef idx="0"/>
        <a:fontRef idx="minor"/>
      </xdr:style>
      <xdr:txBody>
        <a:bodyPr lIns="90000" rIns="90000" tIns="45000" bIns="45000"/>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基本情報</a:t>
          </a:r>
          <a:endParaRPr b="0" lang="en-US" sz="1200" spc="-1" strike="noStrike">
            <a:solidFill>
              <a:srgbClr val="000000"/>
            </a:solidFill>
            <a:uFill>
              <a:solidFill>
                <a:srgbClr val="ffffff"/>
              </a:solidFill>
            </a:uFill>
            <a:latin typeface="Times New Roman"/>
          </a:endParaRPr>
        </a:p>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入力シート</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349200</xdr:colOff>
      <xdr:row>6</xdr:row>
      <xdr:rowOff>183960</xdr:rowOff>
    </xdr:from>
    <xdr:to>
      <xdr:col>22</xdr:col>
      <xdr:colOff>1119240</xdr:colOff>
      <xdr:row>7</xdr:row>
      <xdr:rowOff>104760</xdr:rowOff>
    </xdr:to>
    <xdr:sp>
      <xdr:nvSpPr>
        <xdr:cNvPr id="12" name="CustomShape 1"/>
        <xdr:cNvSpPr/>
      </xdr:nvSpPr>
      <xdr:spPr>
        <a:xfrm>
          <a:off x="6549840" y="1957320"/>
          <a:ext cx="77004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22</xdr:col>
      <xdr:colOff>450720</xdr:colOff>
      <xdr:row>6</xdr:row>
      <xdr:rowOff>163080</xdr:rowOff>
    </xdr:from>
    <xdr:to>
      <xdr:col>22</xdr:col>
      <xdr:colOff>1193400</xdr:colOff>
      <xdr:row>7</xdr:row>
      <xdr:rowOff>163800</xdr:rowOff>
    </xdr:to>
    <xdr:sp>
      <xdr:nvSpPr>
        <xdr:cNvPr id="13" name="CustomShape 1"/>
        <xdr:cNvSpPr/>
      </xdr:nvSpPr>
      <xdr:spPr>
        <a:xfrm>
          <a:off x="6651360" y="1936440"/>
          <a:ext cx="74268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24</xdr:col>
      <xdr:colOff>468000</xdr:colOff>
      <xdr:row>6</xdr:row>
      <xdr:rowOff>187200</xdr:rowOff>
    </xdr:from>
    <xdr:to>
      <xdr:col>24</xdr:col>
      <xdr:colOff>1235520</xdr:colOff>
      <xdr:row>7</xdr:row>
      <xdr:rowOff>108000</xdr:rowOff>
    </xdr:to>
    <xdr:sp>
      <xdr:nvSpPr>
        <xdr:cNvPr id="14" name="CustomShape 1"/>
        <xdr:cNvSpPr/>
      </xdr:nvSpPr>
      <xdr:spPr>
        <a:xfrm>
          <a:off x="10164240" y="1960560"/>
          <a:ext cx="76752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24</xdr:col>
      <xdr:colOff>570240</xdr:colOff>
      <xdr:row>6</xdr:row>
      <xdr:rowOff>169200</xdr:rowOff>
    </xdr:from>
    <xdr:to>
      <xdr:col>24</xdr:col>
      <xdr:colOff>1310400</xdr:colOff>
      <xdr:row>7</xdr:row>
      <xdr:rowOff>169920</xdr:rowOff>
    </xdr:to>
    <xdr:sp>
      <xdr:nvSpPr>
        <xdr:cNvPr id="15" name="CustomShape 1"/>
        <xdr:cNvSpPr/>
      </xdr:nvSpPr>
      <xdr:spPr>
        <a:xfrm>
          <a:off x="10266480" y="1942560"/>
          <a:ext cx="74016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229320</xdr:colOff>
      <xdr:row>0</xdr:row>
      <xdr:rowOff>76320</xdr:rowOff>
    </xdr:from>
    <xdr:to>
      <xdr:col>26</xdr:col>
      <xdr:colOff>533880</xdr:colOff>
      <xdr:row>1</xdr:row>
      <xdr:rowOff>254880</xdr:rowOff>
    </xdr:to>
    <xdr:sp>
      <xdr:nvSpPr>
        <xdr:cNvPr id="16" name="CustomShape 1"/>
        <xdr:cNvSpPr/>
      </xdr:nvSpPr>
      <xdr:spPr>
        <a:xfrm>
          <a:off x="9925560" y="76320"/>
          <a:ext cx="3838320" cy="433800"/>
        </a:xfrm>
        <a:prstGeom prst="rect">
          <a:avLst/>
        </a:prstGeom>
        <a:solidFill>
          <a:srgbClr val="ffffff"/>
        </a:solidFill>
        <a:ln w="28440">
          <a:solidFill>
            <a:srgbClr val="ff0000"/>
          </a:solidFill>
          <a:round/>
        </a:ln>
      </xdr:spPr>
      <xdr:style>
        <a:lnRef idx="0"/>
        <a:fillRef idx="0"/>
        <a:effectRef idx="0"/>
        <a:fontRef idx="minor"/>
      </xdr:style>
      <xdr:txBody>
        <a:bodyPr lIns="90000" rIns="90000" tIns="45000" bIns="45000" anchor="ctr"/>
        <a:p>
          <a:pPr algn="ctr">
            <a:lnSpc>
              <a:spcPct val="100000"/>
            </a:lnSpc>
          </a:pPr>
          <a:r>
            <a:rPr b="0" lang="en-US" sz="1800" spc="-1" strike="noStrike">
              <a:solidFill>
                <a:srgbClr val="ff0000"/>
              </a:solidFill>
              <a:uFill>
                <a:solidFill>
                  <a:srgbClr val="ffffff"/>
                </a:solidFill>
              </a:uFill>
              <a:latin typeface="メイリオ"/>
              <a:ea typeface="メイリオ"/>
            </a:rPr>
            <a:t>R7</a:t>
          </a:r>
          <a:r>
            <a:rPr b="0" lang="en-US" sz="1800" spc="-1" strike="noStrike">
              <a:solidFill>
                <a:srgbClr val="ff0000"/>
              </a:solidFill>
              <a:uFill>
                <a:solidFill>
                  <a:srgbClr val="ffffff"/>
                </a:solidFill>
              </a:uFill>
              <a:latin typeface="メイリオ"/>
              <a:ea typeface="メイリオ"/>
            </a:rPr>
            <a:t>処遇改善加算実績報告書</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27</xdr:col>
      <xdr:colOff>516240</xdr:colOff>
      <xdr:row>2</xdr:row>
      <xdr:rowOff>117000</xdr:rowOff>
    </xdr:from>
    <xdr:to>
      <xdr:col>35</xdr:col>
      <xdr:colOff>402840</xdr:colOff>
      <xdr:row>3</xdr:row>
      <xdr:rowOff>367560</xdr:rowOff>
    </xdr:to>
    <xdr:sp>
      <xdr:nvSpPr>
        <xdr:cNvPr id="17" name="CustomShape 1"/>
        <xdr:cNvSpPr/>
      </xdr:nvSpPr>
      <xdr:spPr>
        <a:xfrm>
          <a:off x="14555880" y="684360"/>
          <a:ext cx="5373000" cy="761400"/>
        </a:xfrm>
        <a:prstGeom prst="rect">
          <a:avLst/>
        </a:prstGeom>
        <a:solidFill>
          <a:srgbClr val="ffffff"/>
        </a:solidFill>
        <a:ln w="12600">
          <a:solidFill>
            <a:srgbClr val="000000"/>
          </a:solidFill>
          <a:round/>
        </a:ln>
      </xdr:spPr>
      <xdr:style>
        <a:lnRef idx="0"/>
        <a:fillRef idx="0"/>
        <a:effectRef idx="0"/>
        <a:fontRef idx="minor"/>
      </xdr:style>
      <xdr:txBody>
        <a:bodyPr lIns="18360" rIns="0" tIns="0" bIns="0" anchor="ctr"/>
        <a:p>
          <a:pPr>
            <a:lnSpc>
              <a:spcPct val="100000"/>
            </a:lnSpc>
          </a:pPr>
          <a:r>
            <a:rPr b="0" lang="en-US" sz="1100" spc="-1" strike="noStrike">
              <a:solidFill>
                <a:srgbClr val="000000"/>
              </a:solidFill>
              <a:uFill>
                <a:solidFill>
                  <a:srgbClr val="ffffff"/>
                </a:solidFill>
              </a:uFill>
              <a:latin typeface="Calibri"/>
            </a:rPr>
            <a:t>　　【凡例】（本シート）</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以下の分類に従い、色付きセルに必要事項を入力してください。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入力セル　　</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29</xdr:col>
      <xdr:colOff>130680</xdr:colOff>
      <xdr:row>3</xdr:row>
      <xdr:rowOff>165240</xdr:rowOff>
    </xdr:from>
    <xdr:to>
      <xdr:col>29</xdr:col>
      <xdr:colOff>560520</xdr:colOff>
      <xdr:row>3</xdr:row>
      <xdr:rowOff>262080</xdr:rowOff>
    </xdr:to>
    <xdr:sp>
      <xdr:nvSpPr>
        <xdr:cNvPr id="18" name="CustomShape 1"/>
        <xdr:cNvSpPr/>
      </xdr:nvSpPr>
      <xdr:spPr>
        <a:xfrm>
          <a:off x="14856120" y="1243440"/>
          <a:ext cx="429840" cy="96840"/>
        </a:xfrm>
        <a:prstGeom prst="rect">
          <a:avLst/>
        </a:prstGeom>
        <a:solidFill>
          <a:srgbClr val="ffff66"/>
        </a:solidFill>
        <a:ln w="12600">
          <a:solidFill>
            <a:srgbClr val="000000"/>
          </a:solidFill>
          <a:roun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96120</xdr:colOff>
      <xdr:row>95</xdr:row>
      <xdr:rowOff>50760</xdr:rowOff>
    </xdr:from>
    <xdr:to>
      <xdr:col>1</xdr:col>
      <xdr:colOff>168840</xdr:colOff>
      <xdr:row>98</xdr:row>
      <xdr:rowOff>165600</xdr:rowOff>
    </xdr:to>
    <xdr:sp>
      <xdr:nvSpPr>
        <xdr:cNvPr id="19" name="CustomShape 1"/>
        <xdr:cNvSpPr/>
      </xdr:nvSpPr>
      <xdr:spPr>
        <a:xfrm>
          <a:off x="315000" y="23964120"/>
          <a:ext cx="72720" cy="758520"/>
        </a:xfrm>
        <a:prstGeom prst="leftBracket">
          <a:avLst>
            <a:gd name="adj" fmla="val 8333"/>
          </a:avLst>
        </a:prstGeom>
        <a:noFill/>
        <a:ln w="9360">
          <a:solidFill>
            <a:srgbClr val="000000"/>
          </a:solidFill>
          <a:round/>
        </a:ln>
      </xdr:spPr>
      <xdr:style>
        <a:lnRef idx="0"/>
        <a:fillRef idx="0"/>
        <a:effectRef idx="0"/>
        <a:fontRef idx="minor"/>
      </xdr:style>
    </xdr:sp>
    <xdr:clientData/>
  </xdr:twoCellAnchor>
  <xdr:twoCellAnchor editAs="oneCell">
    <xdr:from>
      <xdr:col>1</xdr:col>
      <xdr:colOff>53640</xdr:colOff>
      <xdr:row>62</xdr:row>
      <xdr:rowOff>51840</xdr:rowOff>
    </xdr:from>
    <xdr:to>
      <xdr:col>1</xdr:col>
      <xdr:colOff>99000</xdr:colOff>
      <xdr:row>75</xdr:row>
      <xdr:rowOff>205560</xdr:rowOff>
    </xdr:to>
    <xdr:sp>
      <xdr:nvSpPr>
        <xdr:cNvPr id="20" name="CustomShape 1"/>
        <xdr:cNvSpPr/>
      </xdr:nvSpPr>
      <xdr:spPr>
        <a:xfrm>
          <a:off x="272520" y="15823080"/>
          <a:ext cx="45360" cy="3544560"/>
        </a:xfrm>
        <a:prstGeom prst="leftBracket">
          <a:avLst>
            <a:gd name="adj" fmla="val 8333"/>
          </a:avLst>
        </a:prstGeom>
        <a:noFill/>
        <a:ln w="19080">
          <a:solidFill>
            <a:srgbClr val="000000"/>
          </a:solidFill>
          <a:round/>
        </a:ln>
      </xdr:spPr>
      <xdr:style>
        <a:lnRef idx="0"/>
        <a:fillRef idx="0"/>
        <a:effectRef idx="0"/>
        <a:fontRef idx="minor"/>
      </xdr:style>
    </xdr:sp>
    <xdr:clientData/>
  </xdr:twoCellAnchor>
  <xdr:twoCellAnchor editAs="oneCell">
    <xdr:from>
      <xdr:col>21</xdr:col>
      <xdr:colOff>168840</xdr:colOff>
      <xdr:row>18</xdr:row>
      <xdr:rowOff>90720</xdr:rowOff>
    </xdr:from>
    <xdr:to>
      <xdr:col>24</xdr:col>
      <xdr:colOff>1440</xdr:colOff>
      <xdr:row>18</xdr:row>
      <xdr:rowOff>274680</xdr:rowOff>
    </xdr:to>
    <xdr:sp>
      <xdr:nvSpPr>
        <xdr:cNvPr id="21" name="CustomShape 1"/>
        <xdr:cNvSpPr/>
      </xdr:nvSpPr>
      <xdr:spPr>
        <a:xfrm>
          <a:off x="5969520" y="3679560"/>
          <a:ext cx="585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(b)</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19</xdr:row>
      <xdr:rowOff>61920</xdr:rowOff>
    </xdr:from>
    <xdr:to>
      <xdr:col>24</xdr:col>
      <xdr:colOff>1440</xdr:colOff>
      <xdr:row>19</xdr:row>
      <xdr:rowOff>245880</xdr:rowOff>
    </xdr:to>
    <xdr:sp>
      <xdr:nvSpPr>
        <xdr:cNvPr id="22" name="CustomShape 1"/>
        <xdr:cNvSpPr/>
      </xdr:nvSpPr>
      <xdr:spPr>
        <a:xfrm>
          <a:off x="5969520" y="3993840"/>
          <a:ext cx="585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(c)</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20</xdr:row>
      <xdr:rowOff>76680</xdr:rowOff>
    </xdr:from>
    <xdr:to>
      <xdr:col>24</xdr:col>
      <xdr:colOff>1440</xdr:colOff>
      <xdr:row>20</xdr:row>
      <xdr:rowOff>260640</xdr:rowOff>
    </xdr:to>
    <xdr:sp>
      <xdr:nvSpPr>
        <xdr:cNvPr id="23" name="CustomShape 1"/>
        <xdr:cNvSpPr/>
      </xdr:nvSpPr>
      <xdr:spPr>
        <a:xfrm>
          <a:off x="5969520" y="4284720"/>
          <a:ext cx="585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(d)</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25</xdr:row>
      <xdr:rowOff>23760</xdr:rowOff>
    </xdr:from>
    <xdr:to>
      <xdr:col>18</xdr:col>
      <xdr:colOff>24840</xdr:colOff>
      <xdr:row>25</xdr:row>
      <xdr:rowOff>207720</xdr:rowOff>
    </xdr:to>
    <xdr:sp>
      <xdr:nvSpPr>
        <xdr:cNvPr id="24" name="CustomShape 1"/>
        <xdr:cNvSpPr/>
      </xdr:nvSpPr>
      <xdr:spPr>
        <a:xfrm>
          <a:off x="4038480" y="555372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(e)</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27</xdr:row>
      <xdr:rowOff>57600</xdr:rowOff>
    </xdr:from>
    <xdr:to>
      <xdr:col>18</xdr:col>
      <xdr:colOff>24840</xdr:colOff>
      <xdr:row>28</xdr:row>
      <xdr:rowOff>5400</xdr:rowOff>
    </xdr:to>
    <xdr:sp>
      <xdr:nvSpPr>
        <xdr:cNvPr id="25" name="CustomShape 1"/>
        <xdr:cNvSpPr/>
      </xdr:nvSpPr>
      <xdr:spPr>
        <a:xfrm>
          <a:off x="4038480" y="6063840"/>
          <a:ext cx="691560" cy="18612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(g)</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29</xdr:row>
      <xdr:rowOff>100440</xdr:rowOff>
    </xdr:from>
    <xdr:to>
      <xdr:col>18</xdr:col>
      <xdr:colOff>24840</xdr:colOff>
      <xdr:row>29</xdr:row>
      <xdr:rowOff>284400</xdr:rowOff>
    </xdr:to>
    <xdr:sp>
      <xdr:nvSpPr>
        <xdr:cNvPr id="26" name="CustomShape 1"/>
        <xdr:cNvSpPr/>
      </xdr:nvSpPr>
      <xdr:spPr>
        <a:xfrm>
          <a:off x="4038480" y="669744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(i)</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30</xdr:row>
      <xdr:rowOff>29880</xdr:rowOff>
    </xdr:from>
    <xdr:to>
      <xdr:col>18</xdr:col>
      <xdr:colOff>24840</xdr:colOff>
      <xdr:row>30</xdr:row>
      <xdr:rowOff>212040</xdr:rowOff>
    </xdr:to>
    <xdr:sp>
      <xdr:nvSpPr>
        <xdr:cNvPr id="27" name="CustomShape 1"/>
        <xdr:cNvSpPr/>
      </xdr:nvSpPr>
      <xdr:spPr>
        <a:xfrm>
          <a:off x="4038480" y="7017120"/>
          <a:ext cx="691560" cy="1821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(j)</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31</xdr:row>
      <xdr:rowOff>27000</xdr:rowOff>
    </xdr:from>
    <xdr:to>
      <xdr:col>18</xdr:col>
      <xdr:colOff>24840</xdr:colOff>
      <xdr:row>31</xdr:row>
      <xdr:rowOff>217440</xdr:rowOff>
    </xdr:to>
    <xdr:sp>
      <xdr:nvSpPr>
        <xdr:cNvPr id="28" name="CustomShape 1"/>
        <xdr:cNvSpPr/>
      </xdr:nvSpPr>
      <xdr:spPr>
        <a:xfrm>
          <a:off x="4038480" y="7252560"/>
          <a:ext cx="69156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(k)</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33</xdr:row>
      <xdr:rowOff>90720</xdr:rowOff>
    </xdr:from>
    <xdr:to>
      <xdr:col>18</xdr:col>
      <xdr:colOff>24840</xdr:colOff>
      <xdr:row>33</xdr:row>
      <xdr:rowOff>274680</xdr:rowOff>
    </xdr:to>
    <xdr:sp>
      <xdr:nvSpPr>
        <xdr:cNvPr id="29" name="CustomShape 1"/>
        <xdr:cNvSpPr/>
      </xdr:nvSpPr>
      <xdr:spPr>
        <a:xfrm>
          <a:off x="4038480" y="790668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(m)</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10080</xdr:colOff>
      <xdr:row>32</xdr:row>
      <xdr:rowOff>96120</xdr:rowOff>
    </xdr:from>
    <xdr:to>
      <xdr:col>18</xdr:col>
      <xdr:colOff>34920</xdr:colOff>
      <xdr:row>32</xdr:row>
      <xdr:rowOff>271440</xdr:rowOff>
    </xdr:to>
    <xdr:sp>
      <xdr:nvSpPr>
        <xdr:cNvPr id="30" name="CustomShape 1"/>
        <xdr:cNvSpPr/>
      </xdr:nvSpPr>
      <xdr:spPr>
        <a:xfrm>
          <a:off x="4048560" y="7559640"/>
          <a:ext cx="691560" cy="17532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(l)</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17</xdr:row>
      <xdr:rowOff>46800</xdr:rowOff>
    </xdr:from>
    <xdr:to>
      <xdr:col>24</xdr:col>
      <xdr:colOff>1440</xdr:colOff>
      <xdr:row>17</xdr:row>
      <xdr:rowOff>230760</xdr:rowOff>
    </xdr:to>
    <xdr:sp>
      <xdr:nvSpPr>
        <xdr:cNvPr id="31" name="CustomShape 1"/>
        <xdr:cNvSpPr/>
      </xdr:nvSpPr>
      <xdr:spPr>
        <a:xfrm>
          <a:off x="5969520" y="3387960"/>
          <a:ext cx="585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(a)</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28</xdr:row>
      <xdr:rowOff>56880</xdr:rowOff>
    </xdr:from>
    <xdr:to>
      <xdr:col>18</xdr:col>
      <xdr:colOff>24840</xdr:colOff>
      <xdr:row>28</xdr:row>
      <xdr:rowOff>243720</xdr:rowOff>
    </xdr:to>
    <xdr:sp>
      <xdr:nvSpPr>
        <xdr:cNvPr id="32" name="CustomShape 1"/>
        <xdr:cNvSpPr/>
      </xdr:nvSpPr>
      <xdr:spPr>
        <a:xfrm>
          <a:off x="4038480" y="6301440"/>
          <a:ext cx="691560" cy="1868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(h)</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428400</xdr:colOff>
      <xdr:row>26</xdr:row>
      <xdr:rowOff>29520</xdr:rowOff>
    </xdr:from>
    <xdr:to>
      <xdr:col>18</xdr:col>
      <xdr:colOff>22680</xdr:colOff>
      <xdr:row>26</xdr:row>
      <xdr:rowOff>219960</xdr:rowOff>
    </xdr:to>
    <xdr:sp>
      <xdr:nvSpPr>
        <xdr:cNvPr id="33" name="CustomShape 1"/>
        <xdr:cNvSpPr/>
      </xdr:nvSpPr>
      <xdr:spPr>
        <a:xfrm>
          <a:off x="3924000" y="5797800"/>
          <a:ext cx="80388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(f)</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42</xdr:col>
      <xdr:colOff>212400</xdr:colOff>
      <xdr:row>1</xdr:row>
      <xdr:rowOff>17640</xdr:rowOff>
    </xdr:from>
    <xdr:to>
      <xdr:col>56</xdr:col>
      <xdr:colOff>1113480</xdr:colOff>
      <xdr:row>16</xdr:row>
      <xdr:rowOff>22680</xdr:rowOff>
    </xdr:to>
    <xdr:sp>
      <xdr:nvSpPr>
        <xdr:cNvPr id="34" name="CustomShape 1"/>
        <xdr:cNvSpPr/>
      </xdr:nvSpPr>
      <xdr:spPr>
        <a:xfrm>
          <a:off x="10146960" y="264960"/>
          <a:ext cx="8425800" cy="2860920"/>
        </a:xfrm>
        <a:prstGeom prst="rect">
          <a:avLst/>
        </a:prstGeom>
        <a:solidFill>
          <a:srgbClr val="ffffff"/>
        </a:solidFill>
        <a:ln w="57240">
          <a:solidFill>
            <a:srgbClr val="000000"/>
          </a:solidFill>
          <a:round/>
        </a:ln>
      </xdr:spPr>
      <xdr:style>
        <a:lnRef idx="0"/>
        <a:fillRef idx="0"/>
        <a:effectRef idx="0"/>
        <a:fontRef idx="minor"/>
      </xdr:style>
      <xdr:txBody>
        <a:bodyPr lIns="18360" rIns="0" tIns="0" bIns="0" anchor="ctr"/>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必須の記入箇所は　　　　　　　　　のセルです。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先に「基本情報入力シート」及び「別紙様式３－２」を完成させてください。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 「別紙様式３－２」の記入内容に応じて、入力が不要な欄が非表示になります。</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濃いオレンジ色のセルに「</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」が表示された場合、記入内容が要件を満たしていないか、未入力の欄があります。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修正してください。グレー色のセルの「△」「</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」および空欄は、要件には影響しません。</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269640</xdr:colOff>
      <xdr:row>4</xdr:row>
      <xdr:rowOff>154440</xdr:rowOff>
    </xdr:from>
    <xdr:to>
      <xdr:col>47</xdr:col>
      <xdr:colOff>3600</xdr:colOff>
      <xdr:row>5</xdr:row>
      <xdr:rowOff>117000</xdr:rowOff>
    </xdr:to>
    <xdr:sp>
      <xdr:nvSpPr>
        <xdr:cNvPr id="35" name="CustomShape 1"/>
        <xdr:cNvSpPr/>
      </xdr:nvSpPr>
      <xdr:spPr>
        <a:xfrm>
          <a:off x="11890080" y="828720"/>
          <a:ext cx="857880" cy="21960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Times New Roman"/>
            </a:rPr>
            <a:t>薄橙色</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42</xdr:col>
      <xdr:colOff>320040</xdr:colOff>
      <xdr:row>14</xdr:row>
      <xdr:rowOff>125280</xdr:rowOff>
    </xdr:from>
    <xdr:to>
      <xdr:col>42</xdr:col>
      <xdr:colOff>561960</xdr:colOff>
      <xdr:row>15</xdr:row>
      <xdr:rowOff>142200</xdr:rowOff>
    </xdr:to>
    <xdr:sp>
      <xdr:nvSpPr>
        <xdr:cNvPr id="36" name="CustomShape 1"/>
        <xdr:cNvSpPr/>
      </xdr:nvSpPr>
      <xdr:spPr>
        <a:xfrm>
          <a:off x="10254600" y="2752200"/>
          <a:ext cx="24192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289080</xdr:colOff>
      <xdr:row>14</xdr:row>
      <xdr:rowOff>125280</xdr:rowOff>
    </xdr:from>
    <xdr:to>
      <xdr:col>45</xdr:col>
      <xdr:colOff>528480</xdr:colOff>
      <xdr:row>15</xdr:row>
      <xdr:rowOff>142200</xdr:rowOff>
    </xdr:to>
    <xdr:sp>
      <xdr:nvSpPr>
        <xdr:cNvPr id="37" name="CustomShape 1"/>
        <xdr:cNvSpPr/>
      </xdr:nvSpPr>
      <xdr:spPr>
        <a:xfrm>
          <a:off x="11909520" y="2752200"/>
          <a:ext cx="23940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51</xdr:col>
      <xdr:colOff>375120</xdr:colOff>
      <xdr:row>14</xdr:row>
      <xdr:rowOff>125280</xdr:rowOff>
    </xdr:from>
    <xdr:to>
      <xdr:col>52</xdr:col>
      <xdr:colOff>55080</xdr:colOff>
      <xdr:row>15</xdr:row>
      <xdr:rowOff>142200</xdr:rowOff>
    </xdr:to>
    <xdr:sp>
      <xdr:nvSpPr>
        <xdr:cNvPr id="38" name="CustomShape 1"/>
        <xdr:cNvSpPr/>
      </xdr:nvSpPr>
      <xdr:spPr>
        <a:xfrm>
          <a:off x="15367320" y="2752200"/>
          <a:ext cx="241920" cy="245520"/>
        </a:xfrm>
        <a:prstGeom prst="rect">
          <a:avLst/>
        </a:prstGeom>
        <a:solidFill>
          <a:srgbClr val="f2f2f2"/>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52</xdr:col>
      <xdr:colOff>412560</xdr:colOff>
      <xdr:row>14</xdr:row>
      <xdr:rowOff>125280</xdr:rowOff>
    </xdr:from>
    <xdr:to>
      <xdr:col>53</xdr:col>
      <xdr:colOff>91440</xdr:colOff>
      <xdr:row>15</xdr:row>
      <xdr:rowOff>142200</xdr:rowOff>
    </xdr:to>
    <xdr:sp>
      <xdr:nvSpPr>
        <xdr:cNvPr id="39" name="CustomShape 1"/>
        <xdr:cNvSpPr/>
      </xdr:nvSpPr>
      <xdr:spPr>
        <a:xfrm>
          <a:off x="15966720" y="2752200"/>
          <a:ext cx="240840" cy="245520"/>
        </a:xfrm>
        <a:prstGeom prst="rect">
          <a:avLst/>
        </a:prstGeom>
        <a:solidFill>
          <a:srgbClr val="f2f2f2"/>
        </a:solidFill>
        <a:ln w="9360">
          <a:solidFill>
            <a:srgbClr val="000000"/>
          </a:solidFill>
          <a:round/>
        </a:ln>
      </xdr:spPr>
      <xdr:style>
        <a:lnRef idx="0"/>
        <a:fillRef idx="0"/>
        <a:effectRef idx="0"/>
        <a:fontRef idx="minor"/>
      </xdr:style>
    </xdr:sp>
    <xdr:clientData/>
  </xdr:twoCellAnchor>
  <xdr:twoCellAnchor editAs="absolute">
    <xdr:from>
      <xdr:col>42</xdr:col>
      <xdr:colOff>557280</xdr:colOff>
      <xdr:row>14</xdr:row>
      <xdr:rowOff>132120</xdr:rowOff>
    </xdr:from>
    <xdr:to>
      <xdr:col>45</xdr:col>
      <xdr:colOff>69480</xdr:colOff>
      <xdr:row>15</xdr:row>
      <xdr:rowOff>152280</xdr:rowOff>
    </xdr:to>
    <xdr:sp>
      <xdr:nvSpPr>
        <xdr:cNvPr id="40" name="CustomShape 1"/>
        <xdr:cNvSpPr/>
      </xdr:nvSpPr>
      <xdr:spPr>
        <a:xfrm>
          <a:off x="10491840" y="2759040"/>
          <a:ext cx="119808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要件を満たす</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514800</xdr:colOff>
      <xdr:row>14</xdr:row>
      <xdr:rowOff>132120</xdr:rowOff>
    </xdr:from>
    <xdr:to>
      <xdr:col>51</xdr:col>
      <xdr:colOff>246600</xdr:colOff>
      <xdr:row>15</xdr:row>
      <xdr:rowOff>152280</xdr:rowOff>
    </xdr:to>
    <xdr:sp>
      <xdr:nvSpPr>
        <xdr:cNvPr id="41" name="CustomShape 1"/>
        <xdr:cNvSpPr/>
      </xdr:nvSpPr>
      <xdr:spPr>
        <a:xfrm>
          <a:off x="12135240" y="2759040"/>
          <a:ext cx="310356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要件を満たさない（または未入力あり）</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53</xdr:col>
      <xdr:colOff>111960</xdr:colOff>
      <xdr:row>14</xdr:row>
      <xdr:rowOff>132120</xdr:rowOff>
    </xdr:from>
    <xdr:to>
      <xdr:col>56</xdr:col>
      <xdr:colOff>349200</xdr:colOff>
      <xdr:row>15</xdr:row>
      <xdr:rowOff>152280</xdr:rowOff>
    </xdr:to>
    <xdr:sp>
      <xdr:nvSpPr>
        <xdr:cNvPr id="42" name="CustomShape 1"/>
        <xdr:cNvSpPr/>
      </xdr:nvSpPr>
      <xdr:spPr>
        <a:xfrm>
          <a:off x="16228080" y="2759040"/>
          <a:ext cx="158040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要件には影響せず</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52</xdr:col>
      <xdr:colOff>106200</xdr:colOff>
      <xdr:row>14</xdr:row>
      <xdr:rowOff>128160</xdr:rowOff>
    </xdr:from>
    <xdr:to>
      <xdr:col>52</xdr:col>
      <xdr:colOff>348120</xdr:colOff>
      <xdr:row>15</xdr:row>
      <xdr:rowOff>145080</xdr:rowOff>
    </xdr:to>
    <xdr:sp>
      <xdr:nvSpPr>
        <xdr:cNvPr id="43" name="CustomShape 1"/>
        <xdr:cNvSpPr/>
      </xdr:nvSpPr>
      <xdr:spPr>
        <a:xfrm>
          <a:off x="15660360" y="2755080"/>
          <a:ext cx="241920" cy="245520"/>
        </a:xfrm>
        <a:prstGeom prst="rect">
          <a:avLst/>
        </a:prstGeom>
        <a:solidFill>
          <a:srgbClr val="f2f2f2"/>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36</xdr:col>
      <xdr:colOff>495720</xdr:colOff>
      <xdr:row>1</xdr:row>
      <xdr:rowOff>94320</xdr:rowOff>
    </xdr:from>
    <xdr:to>
      <xdr:col>42</xdr:col>
      <xdr:colOff>414360</xdr:colOff>
      <xdr:row>5</xdr:row>
      <xdr:rowOff>286200</xdr:rowOff>
    </xdr:to>
    <xdr:sp>
      <xdr:nvSpPr>
        <xdr:cNvPr id="44" name="CustomShape 1"/>
        <xdr:cNvSpPr/>
      </xdr:nvSpPr>
      <xdr:spPr>
        <a:xfrm>
          <a:off x="24879600" y="437040"/>
          <a:ext cx="7853040" cy="1211040"/>
        </a:xfrm>
        <a:prstGeom prst="rect">
          <a:avLst/>
        </a:prstGeom>
        <a:solidFill>
          <a:srgbClr val="ffffff"/>
        </a:solidFill>
        <a:ln w="76320">
          <a:solidFill>
            <a:srgbClr val="000000"/>
          </a:solidFill>
          <a:round/>
        </a:ln>
      </xdr:spPr>
      <xdr:style>
        <a:lnRef idx="0"/>
        <a:fillRef idx="0"/>
        <a:effectRef idx="0"/>
        <a:fontRef idx="minor"/>
      </xdr:style>
      <xdr:txBody>
        <a:bodyPr lIns="18360" rIns="0" tIns="0" bIns="0" anchor="ctr"/>
        <a:p>
          <a:pPr>
            <a:lnSpc>
              <a:spcPct val="100000"/>
            </a:lnSpc>
          </a:pPr>
          <a:r>
            <a:rPr b="1" lang="en-US" sz="1600" spc="-1" strike="noStrike">
              <a:solidFill>
                <a:srgbClr val="000000"/>
              </a:solidFill>
              <a:uFill>
                <a:solidFill>
                  <a:srgbClr val="ffffff"/>
                </a:solidFill>
              </a:uFill>
              <a:latin typeface="Calibri"/>
            </a:rPr>
            <a:t>  </a:t>
          </a:r>
          <a:r>
            <a:rPr b="1" lang="en-US" sz="16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 記入箇所は   　　　　　 　                                      のセルだけです。</a:t>
          </a: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38</xdr:col>
      <xdr:colOff>421560</xdr:colOff>
      <xdr:row>3</xdr:row>
      <xdr:rowOff>127800</xdr:rowOff>
    </xdr:from>
    <xdr:to>
      <xdr:col>38</xdr:col>
      <xdr:colOff>1652040</xdr:colOff>
      <xdr:row>4</xdr:row>
      <xdr:rowOff>135000</xdr:rowOff>
    </xdr:to>
    <xdr:sp>
      <xdr:nvSpPr>
        <xdr:cNvPr id="45" name="CustomShape 1"/>
        <xdr:cNvSpPr/>
      </xdr:nvSpPr>
      <xdr:spPr>
        <a:xfrm>
          <a:off x="26700840" y="899280"/>
          <a:ext cx="1230480" cy="27360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ピンク色</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734040</xdr:colOff>
      <xdr:row>3</xdr:row>
      <xdr:rowOff>26280</xdr:rowOff>
    </xdr:from>
    <xdr:to>
      <xdr:col>36</xdr:col>
      <xdr:colOff>858960</xdr:colOff>
      <xdr:row>4</xdr:row>
      <xdr:rowOff>37440</xdr:rowOff>
    </xdr:to>
    <xdr:sp>
      <xdr:nvSpPr>
        <xdr:cNvPr id="46" name="CustomShape 1"/>
        <xdr:cNvSpPr/>
      </xdr:nvSpPr>
      <xdr:spPr>
        <a:xfrm>
          <a:off x="25117920" y="797760"/>
          <a:ext cx="124920" cy="277560"/>
        </a:xfrm>
        <a:prstGeom prst="rect">
          <a:avLst/>
        </a:prstGeom>
        <a:solidFill>
          <a:srgbClr val="fdeada"/>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オレンジ色</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38</xdr:col>
      <xdr:colOff>1603440</xdr:colOff>
      <xdr:row>3</xdr:row>
      <xdr:rowOff>134640</xdr:rowOff>
    </xdr:from>
    <xdr:to>
      <xdr:col>39</xdr:col>
      <xdr:colOff>1019520</xdr:colOff>
      <xdr:row>4</xdr:row>
      <xdr:rowOff>146160</xdr:rowOff>
    </xdr:to>
    <xdr:sp>
      <xdr:nvSpPr>
        <xdr:cNvPr id="47" name="CustomShape 1"/>
        <xdr:cNvSpPr/>
      </xdr:nvSpPr>
      <xdr:spPr>
        <a:xfrm>
          <a:off x="27882720" y="906120"/>
          <a:ext cx="1635480" cy="277920"/>
        </a:xfrm>
        <a:prstGeom prst="rect">
          <a:avLst/>
        </a:prstGeom>
        <a:solidFill>
          <a:srgbClr val="fdeada"/>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オレンジ色</a:t>
          </a:r>
          <a:endParaRPr b="0" lang="en-US" sz="1200" spc="-1" strike="noStrike">
            <a:solidFill>
              <a:srgbClr val="000000"/>
            </a:solidFill>
            <a:uFill>
              <a:solidFill>
                <a:srgbClr val="ffffff"/>
              </a:solidFill>
            </a:uFill>
            <a:latin typeface="Times New Roman"/>
          </a:endParaRPr>
        </a:p>
      </xdr:txBody>
    </xdr:sp>
    <xdr:clientData/>
  </xdr:twoCellAnchor>
</xdr:wsDr>
</file>

<file path=xl/worksheets/_rels/sheet1.xml.rels>&#65279;<?xml version="1.0" encoding="UTF-8"?>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Relationships xmlns="http://schemas.openxmlformats.org/package/2006/relationships">
  <Relationship Id="rId2" Type="http://schemas.openxmlformats.org/officeDocument/2006/relationships/drawing" Target="../drawings/drawing2.xml" />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138"/>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20.1">
  </sheetFormatPr>
  <cols>
    <col collapsed="false" hidden="false" max="1" min="1" style="1" width="4.60728744939271"/>
    <col collapsed="false" hidden="false" max="2" min="2" style="1" width="11.0323886639676"/>
    <col collapsed="false" hidden="false" max="12" min="3" style="2" width="2.67611336032389"/>
    <col collapsed="false" hidden="false" max="17" min="13" style="3" width="2.78542510121457"/>
    <col collapsed="false" hidden="false" max="22" min="18" style="3" width="2.67611336032389"/>
    <col collapsed="false" hidden="false" max="23" min="23" style="3" width="14.1417004048583"/>
    <col collapsed="false" hidden="false" max="24" min="24" style="3" width="25.1740890688259"/>
    <col collapsed="false" hidden="false" max="25" min="25" style="3" width="31.0647773279352"/>
    <col collapsed="false" hidden="false" max="26" min="26" style="1" width="8.67611336032389"/>
    <col collapsed="false" hidden="false" max="27" min="27" style="1" width="9.10526315789474"/>
    <col collapsed="false" hidden="false" max="28" min="28" style="1" width="7.71255060728745"/>
    <col collapsed="false" hidden="true" max="29" min="29" style="1" width="0"/>
    <col collapsed="false" hidden="false" max="1025" min="30" style="1" width="9"/>
  </cols>
  <sheetData>
    <row r="1" customFormat="false" ht="20.1" hidden="false" customHeight="true" outlineLevel="0" collapsed="false">
      <c r="A1" s="4" t="s">
        <v>0</v>
      </c>
      <c r="B1" s="0"/>
      <c r="C1" s="1"/>
      <c r="D1" s="1"/>
      <c r="E1" s="1"/>
      <c r="F1" s="1"/>
      <c r="G1" s="1"/>
      <c r="H1" s="1"/>
      <c r="I1" s="1"/>
      <c r="J1" s="1"/>
      <c r="K1" s="1"/>
      <c r="L1" s="1"/>
      <c r="M1" s="1"/>
      <c r="N1" s="1"/>
      <c r="O1" s="1"/>
      <c r="P1" s="1"/>
      <c r="Q1" s="1"/>
      <c r="R1" s="1"/>
      <c r="S1" s="1"/>
      <c r="T1" s="1"/>
      <c r="U1" s="1"/>
      <c r="V1" s="1"/>
      <c r="W1" s="1"/>
      <c r="X1" s="1"/>
      <c r="Y1" s="1"/>
      <c r="Z1" s="0"/>
      <c r="AA1" s="0"/>
      <c r="AB1" s="0"/>
      <c r="AC1" s="5" t="s">
        <v>1</v>
      </c>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24.6" hidden="false" customHeight="true" outlineLevel="0" collapsed="false">
      <c r="A2" s="6"/>
      <c r="B2" s="0"/>
      <c r="C2" s="1"/>
      <c r="D2" s="1"/>
      <c r="E2" s="1"/>
      <c r="F2" s="1"/>
      <c r="G2" s="1"/>
      <c r="H2" s="1"/>
      <c r="I2" s="1"/>
      <c r="J2" s="1"/>
      <c r="K2" s="1"/>
      <c r="L2" s="1"/>
      <c r="M2" s="1"/>
      <c r="N2" s="1"/>
      <c r="O2" s="1"/>
      <c r="P2" s="1"/>
      <c r="Q2" s="1"/>
      <c r="R2" s="1"/>
      <c r="S2" s="1"/>
      <c r="T2" s="1"/>
      <c r="U2" s="1"/>
      <c r="V2" s="1"/>
      <c r="W2" s="1"/>
      <c r="X2" s="1"/>
      <c r="Y2" s="1"/>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s="8" customFormat="true" ht="40.2" hidden="false" customHeight="true" outlineLevel="0" collapsed="false">
      <c r="A3" s="7" t="s">
        <v>2</v>
      </c>
      <c r="B3" s="7"/>
      <c r="C3" s="7"/>
      <c r="D3" s="7"/>
      <c r="E3" s="7"/>
      <c r="F3" s="7"/>
      <c r="G3" s="7"/>
      <c r="H3" s="7"/>
      <c r="I3" s="7"/>
      <c r="J3" s="7"/>
      <c r="K3" s="7"/>
      <c r="L3" s="7"/>
      <c r="M3" s="7"/>
      <c r="N3" s="7"/>
      <c r="O3" s="7"/>
      <c r="P3" s="7"/>
      <c r="Q3" s="7"/>
      <c r="R3" s="7"/>
      <c r="S3" s="7"/>
      <c r="T3" s="7"/>
      <c r="U3" s="7"/>
      <c r="V3" s="7"/>
      <c r="W3" s="7"/>
      <c r="X3" s="7"/>
      <c r="Y3" s="7"/>
      <c r="Z3" s="7"/>
      <c r="AA3" s="7"/>
    </row>
    <row r="4" customFormat="false" ht="30.75" hidden="false" customHeight="true" outlineLevel="0" collapsed="false">
      <c r="A4" s="9" t="s">
        <v>3</v>
      </c>
      <c r="B4" s="9"/>
      <c r="C4" s="9"/>
      <c r="D4" s="9"/>
      <c r="E4" s="9"/>
      <c r="F4" s="9"/>
      <c r="G4" s="9"/>
      <c r="H4" s="9"/>
      <c r="I4" s="9"/>
      <c r="J4" s="9"/>
      <c r="K4" s="9"/>
      <c r="L4" s="9"/>
      <c r="M4" s="9"/>
      <c r="N4" s="9"/>
      <c r="O4" s="9"/>
      <c r="P4" s="9"/>
      <c r="Q4" s="9"/>
      <c r="R4" s="9"/>
      <c r="S4" s="9"/>
      <c r="T4" s="9"/>
      <c r="U4" s="9"/>
      <c r="V4" s="9"/>
      <c r="W4" s="9"/>
      <c r="X4" s="9"/>
      <c r="Y4" s="9"/>
      <c r="Z4" s="9"/>
      <c r="AA4" s="9"/>
      <c r="AB4" s="0"/>
      <c r="AC4" s="0"/>
      <c r="AD4" s="0"/>
      <c r="AE4" s="0"/>
    </row>
    <row r="5" customFormat="false" ht="9.75" hidden="false" customHeight="true" outlineLevel="0" collapsed="false">
      <c r="A5" s="8"/>
      <c r="B5" s="10"/>
      <c r="C5" s="10"/>
      <c r="D5" s="10"/>
      <c r="E5" s="10"/>
      <c r="F5" s="10"/>
      <c r="G5" s="10"/>
      <c r="H5" s="10"/>
      <c r="I5" s="10"/>
      <c r="J5" s="10"/>
      <c r="K5" s="10"/>
      <c r="L5" s="10"/>
      <c r="M5" s="10"/>
      <c r="N5" s="10"/>
      <c r="O5" s="10"/>
      <c r="P5" s="10"/>
      <c r="Q5" s="10"/>
      <c r="R5" s="10"/>
      <c r="S5" s="10"/>
      <c r="T5" s="10"/>
      <c r="U5" s="10"/>
      <c r="V5" s="10"/>
      <c r="W5" s="10"/>
      <c r="X5" s="10"/>
      <c r="Y5" s="10"/>
      <c r="Z5" s="10"/>
      <c r="AA5" s="10"/>
      <c r="AB5" s="0"/>
      <c r="AC5" s="0"/>
      <c r="AD5" s="0"/>
      <c r="AE5" s="0"/>
    </row>
    <row r="6" customFormat="false" ht="14.25" hidden="false" customHeight="true" outlineLevel="0" collapsed="false">
      <c r="A6" s="11" t="s">
        <v>4</v>
      </c>
      <c r="B6" s="11"/>
      <c r="C6" s="11"/>
      <c r="D6" s="11"/>
      <c r="E6" s="11"/>
      <c r="F6" s="11"/>
      <c r="G6" s="11"/>
      <c r="H6" s="11"/>
      <c r="I6" s="11"/>
      <c r="J6" s="11"/>
      <c r="K6" s="11"/>
      <c r="L6" s="11"/>
      <c r="M6" s="11"/>
      <c r="N6" s="11"/>
      <c r="O6" s="11"/>
      <c r="P6" s="11"/>
      <c r="Q6" s="11"/>
      <c r="R6" s="11"/>
      <c r="S6" s="11"/>
      <c r="T6" s="11"/>
      <c r="U6" s="11"/>
      <c r="V6" s="11"/>
      <c r="W6" s="11"/>
      <c r="X6" s="11"/>
      <c r="Y6" s="11"/>
      <c r="Z6" s="11"/>
      <c r="AA6" s="12"/>
      <c r="AB6" s="0"/>
      <c r="AC6" s="0"/>
      <c r="AD6" s="0"/>
      <c r="AE6" s="0"/>
    </row>
    <row r="7" customFormat="false" ht="20.1" hidden="false" customHeight="true" outlineLevel="0" collapsed="false">
      <c r="A7" s="13"/>
      <c r="B7" s="10"/>
      <c r="C7" s="10"/>
      <c r="D7" s="10"/>
      <c r="E7" s="10"/>
      <c r="F7" s="10"/>
      <c r="G7" s="10"/>
      <c r="H7" s="10"/>
      <c r="I7" s="10"/>
      <c r="J7" s="10"/>
      <c r="K7" s="10"/>
      <c r="L7" s="10"/>
      <c r="M7" s="10"/>
      <c r="N7" s="10"/>
      <c r="O7" s="10"/>
      <c r="P7" s="10"/>
      <c r="Q7" s="10"/>
      <c r="R7" s="10"/>
      <c r="S7" s="10"/>
      <c r="T7" s="10"/>
      <c r="U7" s="10"/>
      <c r="V7" s="10"/>
      <c r="W7" s="10"/>
      <c r="X7" s="10"/>
      <c r="Y7" s="10"/>
      <c r="Z7" s="10"/>
      <c r="AA7" s="10"/>
      <c r="AB7" s="0"/>
      <c r="AC7" s="0"/>
      <c r="AD7" s="0"/>
      <c r="AE7" s="0"/>
    </row>
    <row r="8" customFormat="false" ht="20.1" hidden="false" customHeight="true" outlineLevel="0" collapsed="false">
      <c r="A8" s="13"/>
      <c r="B8" s="10"/>
      <c r="C8" s="10"/>
      <c r="D8" s="10"/>
      <c r="E8" s="10"/>
      <c r="F8" s="10"/>
      <c r="G8" s="10"/>
      <c r="H8" s="10"/>
      <c r="I8" s="10"/>
      <c r="J8" s="10"/>
      <c r="K8" s="10"/>
      <c r="L8" s="10"/>
      <c r="M8" s="10"/>
      <c r="N8" s="10"/>
      <c r="O8" s="10"/>
      <c r="P8" s="10"/>
      <c r="Q8" s="10"/>
      <c r="R8" s="10"/>
      <c r="S8" s="10"/>
      <c r="T8" s="10"/>
      <c r="U8" s="10"/>
      <c r="V8" s="10"/>
      <c r="W8" s="10"/>
      <c r="X8" s="10"/>
      <c r="Y8" s="10"/>
      <c r="Z8" s="10"/>
      <c r="AA8" s="10"/>
      <c r="AB8" s="0"/>
      <c r="AC8" s="0"/>
      <c r="AD8" s="0"/>
      <c r="AE8" s="0"/>
    </row>
    <row r="9" customFormat="false" ht="20.1" hidden="false" customHeight="true" outlineLevel="0" collapsed="false">
      <c r="A9" s="13"/>
      <c r="B9" s="10"/>
      <c r="C9" s="10"/>
      <c r="D9" s="10"/>
      <c r="E9" s="10"/>
      <c r="F9" s="10"/>
      <c r="G9" s="10"/>
      <c r="H9" s="10"/>
      <c r="I9" s="10"/>
      <c r="J9" s="10"/>
      <c r="K9" s="10"/>
      <c r="L9" s="10"/>
      <c r="M9" s="10"/>
      <c r="N9" s="10"/>
      <c r="O9" s="10"/>
      <c r="P9" s="10"/>
      <c r="Q9" s="10"/>
      <c r="R9" s="10"/>
      <c r="S9" s="10"/>
      <c r="T9" s="10"/>
      <c r="U9" s="10"/>
      <c r="V9" s="10"/>
      <c r="W9" s="10"/>
      <c r="X9" s="10"/>
      <c r="Y9" s="10"/>
      <c r="Z9" s="10"/>
      <c r="AA9" s="10"/>
      <c r="AB9" s="0"/>
      <c r="AC9" s="0"/>
      <c r="AD9" s="0"/>
      <c r="AE9" s="0"/>
    </row>
    <row r="10" customFormat="false" ht="20.1" hidden="false" customHeight="true" outlineLevel="0" collapsed="false">
      <c r="A10" s="13"/>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0"/>
      <c r="AC10" s="0"/>
      <c r="AD10" s="0"/>
      <c r="AE10" s="0"/>
    </row>
    <row r="11" customFormat="false" ht="20.1" hidden="false" customHeight="true" outlineLevel="0" collapsed="false">
      <c r="A11" s="13"/>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0"/>
      <c r="AC11" s="0"/>
      <c r="AD11" s="0"/>
      <c r="AE11" s="0"/>
    </row>
    <row r="12" customFormat="false" ht="20.1" hidden="false" customHeight="true" outlineLevel="0" collapsed="false">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0"/>
      <c r="AC12" s="0"/>
      <c r="AD12" s="0"/>
      <c r="AE12" s="0"/>
    </row>
    <row r="13" customFormat="false" ht="19.5" hidden="false" customHeight="true" outlineLevel="0" collapsed="false">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0"/>
      <c r="AC13" s="0"/>
      <c r="AD13" s="0"/>
      <c r="AE13" s="0"/>
    </row>
    <row r="14" customFormat="false" ht="54.6" hidden="false" customHeight="true" outlineLevel="0" collapsed="false">
      <c r="A14" s="7" t="s">
        <v>5</v>
      </c>
      <c r="B14" s="7"/>
      <c r="C14" s="7"/>
      <c r="D14" s="7"/>
      <c r="E14" s="7"/>
      <c r="F14" s="7"/>
      <c r="G14" s="7"/>
      <c r="H14" s="7"/>
      <c r="I14" s="7"/>
      <c r="J14" s="7"/>
      <c r="K14" s="7"/>
      <c r="L14" s="7"/>
      <c r="M14" s="7"/>
      <c r="N14" s="7"/>
      <c r="O14" s="7"/>
      <c r="P14" s="7"/>
      <c r="Q14" s="7"/>
      <c r="R14" s="7"/>
      <c r="S14" s="7"/>
      <c r="T14" s="7"/>
      <c r="U14" s="7"/>
      <c r="V14" s="7"/>
      <c r="W14" s="7"/>
      <c r="X14" s="7"/>
      <c r="Y14" s="7"/>
      <c r="Z14" s="7"/>
      <c r="AA14" s="7"/>
      <c r="AB14" s="0"/>
      <c r="AC14" s="0"/>
      <c r="AD14" s="0"/>
      <c r="AE14" s="0"/>
    </row>
    <row r="15" customFormat="false" ht="10.5" hidden="false" customHeight="true" outlineLevel="0" collapsed="false">
      <c r="A15" s="8"/>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0"/>
      <c r="AC15" s="0"/>
      <c r="AD15" s="0"/>
      <c r="AE15" s="0"/>
    </row>
    <row r="16" customFormat="false" ht="19.5" hidden="false" customHeight="true" outlineLevel="0" collapsed="false">
      <c r="A16" s="14" t="s">
        <v>6</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0"/>
      <c r="AC16" s="0"/>
      <c r="AD16" s="0"/>
      <c r="AE16" s="0"/>
    </row>
    <row r="17" customFormat="false" ht="20.1" hidden="false" customHeight="true" outlineLevel="0" collapsed="false">
      <c r="A17" s="10"/>
      <c r="B17" s="15" t="s">
        <v>7</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0"/>
      <c r="AC17" s="0"/>
      <c r="AD17" s="0"/>
      <c r="AE17" s="0"/>
    </row>
    <row r="18" customFormat="false" ht="20.1" hidden="false" customHeight="true" outlineLevel="0" collapsed="false">
      <c r="A18" s="10"/>
      <c r="B18" s="16" t="s">
        <v>8</v>
      </c>
      <c r="C18" s="16"/>
      <c r="D18" s="16"/>
      <c r="E18" s="16"/>
      <c r="F18" s="16"/>
      <c r="G18" s="17"/>
      <c r="H18" s="17"/>
      <c r="I18" s="17"/>
      <c r="J18" s="17"/>
      <c r="K18" s="17"/>
      <c r="L18" s="17"/>
      <c r="M18" s="17"/>
      <c r="N18" s="17"/>
      <c r="O18" s="17"/>
      <c r="P18" s="17"/>
      <c r="Q18" s="10"/>
      <c r="R18" s="10"/>
      <c r="S18" s="10"/>
      <c r="T18" s="10"/>
      <c r="U18" s="10"/>
      <c r="V18" s="10"/>
      <c r="W18" s="10"/>
      <c r="X18" s="10"/>
      <c r="Y18" s="10"/>
      <c r="Z18" s="10"/>
      <c r="AA18" s="10"/>
      <c r="AB18" s="10"/>
      <c r="AC18" s="10"/>
      <c r="AD18" s="10"/>
      <c r="AE18" s="10"/>
    </row>
    <row r="19" customFormat="false" ht="15" hidden="false" customHeight="true" outlineLevel="0" collapsed="false">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C19" s="0"/>
    </row>
    <row r="20" customFormat="false" ht="20.1" hidden="false" customHeight="true" outlineLevel="0" collapsed="false">
      <c r="A20" s="14" t="s">
        <v>9</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C20" s="0"/>
    </row>
    <row r="21" customFormat="false" ht="20.1" hidden="false" customHeight="true" outlineLevel="0" collapsed="false">
      <c r="A21" s="10"/>
      <c r="B21" s="15" t="s">
        <v>10</v>
      </c>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C21" s="0"/>
    </row>
    <row r="22" customFormat="false" ht="20.1" hidden="false" customHeight="true" outlineLevel="0" collapsed="false">
      <c r="A22" s="10"/>
      <c r="B22" s="18" t="s">
        <v>11</v>
      </c>
      <c r="C22" s="19" t="s">
        <v>12</v>
      </c>
      <c r="D22" s="19"/>
      <c r="E22" s="19"/>
      <c r="F22" s="19"/>
      <c r="G22" s="19"/>
      <c r="H22" s="19"/>
      <c r="I22" s="19"/>
      <c r="J22" s="19"/>
      <c r="K22" s="19"/>
      <c r="L22" s="19"/>
      <c r="M22" s="20"/>
      <c r="N22" s="20"/>
      <c r="O22" s="20"/>
      <c r="P22" s="20"/>
      <c r="Q22" s="20"/>
      <c r="R22" s="20"/>
      <c r="S22" s="20"/>
      <c r="T22" s="20"/>
      <c r="U22" s="20"/>
      <c r="V22" s="20"/>
      <c r="W22" s="20"/>
      <c r="X22" s="20"/>
      <c r="Y22" s="10"/>
      <c r="Z22" s="10"/>
      <c r="AA22" s="10"/>
      <c r="AC22" s="0"/>
    </row>
    <row r="23" customFormat="false" ht="20.1" hidden="false" customHeight="true" outlineLevel="0" collapsed="false">
      <c r="A23" s="10"/>
      <c r="B23" s="21"/>
      <c r="C23" s="19" t="s">
        <v>13</v>
      </c>
      <c r="D23" s="19"/>
      <c r="E23" s="19"/>
      <c r="F23" s="19"/>
      <c r="G23" s="19"/>
      <c r="H23" s="19"/>
      <c r="I23" s="19"/>
      <c r="J23" s="19"/>
      <c r="K23" s="19"/>
      <c r="L23" s="19"/>
      <c r="M23" s="22"/>
      <c r="N23" s="22"/>
      <c r="O23" s="22"/>
      <c r="P23" s="22"/>
      <c r="Q23" s="22"/>
      <c r="R23" s="22"/>
      <c r="S23" s="22"/>
      <c r="T23" s="22"/>
      <c r="U23" s="22"/>
      <c r="V23" s="22"/>
      <c r="W23" s="22"/>
      <c r="X23" s="22"/>
      <c r="Y23" s="10"/>
      <c r="Z23" s="10"/>
      <c r="AA23" s="10"/>
      <c r="AC23" s="5" t="s">
        <v>14</v>
      </c>
    </row>
    <row r="24" customFormat="false" ht="20.1" hidden="false" customHeight="true" outlineLevel="0" collapsed="false">
      <c r="A24" s="10"/>
      <c r="B24" s="18" t="s">
        <v>15</v>
      </c>
      <c r="C24" s="19" t="s">
        <v>16</v>
      </c>
      <c r="D24" s="19"/>
      <c r="E24" s="19"/>
      <c r="F24" s="19"/>
      <c r="G24" s="19"/>
      <c r="H24" s="19"/>
      <c r="I24" s="19"/>
      <c r="J24" s="19"/>
      <c r="K24" s="19"/>
      <c r="L24" s="19"/>
      <c r="M24" s="23"/>
      <c r="N24" s="24"/>
      <c r="O24" s="24"/>
      <c r="P24" s="25" t="s">
        <v>17</v>
      </c>
      <c r="Q24" s="24"/>
      <c r="R24" s="24"/>
      <c r="S24" s="24"/>
      <c r="T24" s="26"/>
      <c r="U24" s="27"/>
      <c r="V24" s="28"/>
      <c r="W24" s="28"/>
      <c r="X24" s="28"/>
      <c r="Y24" s="10"/>
      <c r="Z24" s="10"/>
      <c r="AA24" s="10"/>
      <c r="AC24" s="1" t="str">
        <f aca="false">CONCATENATE(M24,N24,O24,P24,Q24,R24,S24,T24)</f>
        <v>－</v>
      </c>
    </row>
    <row r="25" customFormat="false" ht="20.1" hidden="false" customHeight="true" outlineLevel="0" collapsed="false">
      <c r="A25" s="10"/>
      <c r="B25" s="29"/>
      <c r="C25" s="19" t="s">
        <v>18</v>
      </c>
      <c r="D25" s="19"/>
      <c r="E25" s="19"/>
      <c r="F25" s="19"/>
      <c r="G25" s="19"/>
      <c r="H25" s="19"/>
      <c r="I25" s="19"/>
      <c r="J25" s="19"/>
      <c r="K25" s="19"/>
      <c r="L25" s="19"/>
      <c r="M25" s="22"/>
      <c r="N25" s="22"/>
      <c r="O25" s="22"/>
      <c r="P25" s="22"/>
      <c r="Q25" s="22"/>
      <c r="R25" s="22"/>
      <c r="S25" s="22"/>
      <c r="T25" s="22"/>
      <c r="U25" s="22"/>
      <c r="V25" s="22"/>
      <c r="W25" s="22"/>
      <c r="X25" s="22"/>
      <c r="Y25" s="10"/>
      <c r="Z25" s="10"/>
      <c r="AA25" s="10"/>
    </row>
    <row r="26" customFormat="false" ht="20.1" hidden="false" customHeight="true" outlineLevel="0" collapsed="false">
      <c r="A26" s="10"/>
      <c r="B26" s="21"/>
      <c r="C26" s="19" t="s">
        <v>19</v>
      </c>
      <c r="D26" s="19"/>
      <c r="E26" s="19"/>
      <c r="F26" s="19"/>
      <c r="G26" s="19"/>
      <c r="H26" s="19"/>
      <c r="I26" s="19"/>
      <c r="J26" s="19"/>
      <c r="K26" s="19"/>
      <c r="L26" s="19"/>
      <c r="M26" s="22"/>
      <c r="N26" s="22"/>
      <c r="O26" s="22"/>
      <c r="P26" s="22"/>
      <c r="Q26" s="22"/>
      <c r="R26" s="22"/>
      <c r="S26" s="22"/>
      <c r="T26" s="22"/>
      <c r="U26" s="22"/>
      <c r="V26" s="22"/>
      <c r="W26" s="22"/>
      <c r="X26" s="22"/>
      <c r="Y26" s="10"/>
      <c r="Z26" s="10"/>
      <c r="AA26" s="10"/>
    </row>
    <row r="27" customFormat="false" ht="20.1" hidden="false" customHeight="true" outlineLevel="0" collapsed="false">
      <c r="A27" s="10"/>
      <c r="B27" s="18" t="s">
        <v>20</v>
      </c>
      <c r="C27" s="19" t="s">
        <v>21</v>
      </c>
      <c r="D27" s="19"/>
      <c r="E27" s="19"/>
      <c r="F27" s="19"/>
      <c r="G27" s="19"/>
      <c r="H27" s="19"/>
      <c r="I27" s="19"/>
      <c r="J27" s="19"/>
      <c r="K27" s="19"/>
      <c r="L27" s="19"/>
      <c r="M27" s="22"/>
      <c r="N27" s="22"/>
      <c r="O27" s="22"/>
      <c r="P27" s="22"/>
      <c r="Q27" s="22"/>
      <c r="R27" s="22"/>
      <c r="S27" s="22"/>
      <c r="T27" s="22"/>
      <c r="U27" s="22"/>
      <c r="V27" s="22"/>
      <c r="W27" s="22"/>
      <c r="X27" s="22"/>
      <c r="Y27" s="10"/>
      <c r="Z27" s="10"/>
      <c r="AA27" s="10"/>
    </row>
    <row r="28" customFormat="false" ht="20.1" hidden="false" customHeight="true" outlineLevel="0" collapsed="false">
      <c r="A28" s="10"/>
      <c r="B28" s="21"/>
      <c r="C28" s="19" t="s">
        <v>22</v>
      </c>
      <c r="D28" s="19"/>
      <c r="E28" s="19"/>
      <c r="F28" s="19"/>
      <c r="G28" s="19"/>
      <c r="H28" s="19"/>
      <c r="I28" s="19"/>
      <c r="J28" s="19"/>
      <c r="K28" s="19"/>
      <c r="L28" s="19"/>
      <c r="M28" s="30"/>
      <c r="N28" s="30"/>
      <c r="O28" s="30"/>
      <c r="P28" s="30"/>
      <c r="Q28" s="30"/>
      <c r="R28" s="30"/>
      <c r="S28" s="30"/>
      <c r="T28" s="30"/>
      <c r="U28" s="30"/>
      <c r="V28" s="30"/>
      <c r="W28" s="30"/>
      <c r="X28" s="30"/>
      <c r="Y28" s="10"/>
      <c r="Z28" s="10"/>
      <c r="AA28" s="10"/>
    </row>
    <row r="29" customFormat="false" ht="20.1" hidden="false" customHeight="true" outlineLevel="0" collapsed="false">
      <c r="A29" s="10"/>
      <c r="B29" s="31" t="s">
        <v>23</v>
      </c>
      <c r="C29" s="19" t="s">
        <v>12</v>
      </c>
      <c r="D29" s="19"/>
      <c r="E29" s="19"/>
      <c r="F29" s="19"/>
      <c r="G29" s="19"/>
      <c r="H29" s="19"/>
      <c r="I29" s="19"/>
      <c r="J29" s="19"/>
      <c r="K29" s="19"/>
      <c r="L29" s="19"/>
      <c r="M29" s="22"/>
      <c r="N29" s="22"/>
      <c r="O29" s="22"/>
      <c r="P29" s="22"/>
      <c r="Q29" s="22"/>
      <c r="R29" s="22"/>
      <c r="S29" s="22"/>
      <c r="T29" s="22"/>
      <c r="U29" s="22"/>
      <c r="V29" s="22"/>
      <c r="W29" s="22"/>
      <c r="X29" s="22"/>
      <c r="Y29" s="10"/>
      <c r="Z29" s="10"/>
      <c r="AA29" s="10"/>
    </row>
    <row r="30" customFormat="false" ht="20.1" hidden="false" customHeight="true" outlineLevel="0" collapsed="false">
      <c r="A30" s="10"/>
      <c r="B30" s="31"/>
      <c r="C30" s="32" t="s">
        <v>22</v>
      </c>
      <c r="D30" s="32"/>
      <c r="E30" s="32"/>
      <c r="F30" s="32"/>
      <c r="G30" s="32"/>
      <c r="H30" s="32"/>
      <c r="I30" s="32"/>
      <c r="J30" s="32"/>
      <c r="K30" s="32"/>
      <c r="L30" s="32"/>
      <c r="M30" s="22"/>
      <c r="N30" s="22"/>
      <c r="O30" s="22"/>
      <c r="P30" s="22"/>
      <c r="Q30" s="22"/>
      <c r="R30" s="22"/>
      <c r="S30" s="22"/>
      <c r="T30" s="22"/>
      <c r="U30" s="22"/>
      <c r="V30" s="22"/>
      <c r="W30" s="22"/>
      <c r="X30" s="22"/>
      <c r="Y30" s="10"/>
      <c r="Z30" s="10"/>
      <c r="AA30" s="10"/>
    </row>
    <row r="31" customFormat="false" ht="20.1" hidden="false" customHeight="true" outlineLevel="0" collapsed="false">
      <c r="A31" s="10"/>
      <c r="B31" s="18" t="s">
        <v>24</v>
      </c>
      <c r="C31" s="19" t="s">
        <v>25</v>
      </c>
      <c r="D31" s="19"/>
      <c r="E31" s="19"/>
      <c r="F31" s="19"/>
      <c r="G31" s="19"/>
      <c r="H31" s="19"/>
      <c r="I31" s="19"/>
      <c r="J31" s="19"/>
      <c r="K31" s="19"/>
      <c r="L31" s="19"/>
      <c r="M31" s="33"/>
      <c r="N31" s="33"/>
      <c r="O31" s="33"/>
      <c r="P31" s="33"/>
      <c r="Q31" s="33"/>
      <c r="R31" s="33"/>
      <c r="S31" s="33"/>
      <c r="T31" s="33"/>
      <c r="U31" s="33"/>
      <c r="V31" s="33"/>
      <c r="W31" s="33"/>
      <c r="X31" s="33"/>
      <c r="Y31" s="10"/>
      <c r="Z31" s="10"/>
      <c r="AA31" s="10"/>
    </row>
    <row r="32" customFormat="false" ht="20.1" hidden="false" customHeight="true" outlineLevel="0" collapsed="false">
      <c r="A32" s="10"/>
      <c r="B32" s="34"/>
      <c r="C32" s="35" t="s">
        <v>26</v>
      </c>
      <c r="D32" s="35"/>
      <c r="E32" s="35"/>
      <c r="F32" s="35"/>
      <c r="G32" s="35"/>
      <c r="H32" s="35"/>
      <c r="I32" s="35"/>
      <c r="J32" s="35"/>
      <c r="K32" s="35"/>
      <c r="L32" s="35"/>
      <c r="M32" s="36"/>
      <c r="N32" s="36"/>
      <c r="O32" s="36"/>
      <c r="P32" s="36"/>
      <c r="Q32" s="36"/>
      <c r="R32" s="36"/>
      <c r="S32" s="36"/>
      <c r="T32" s="36"/>
      <c r="U32" s="36"/>
      <c r="V32" s="36"/>
      <c r="W32" s="36"/>
      <c r="X32" s="36"/>
      <c r="Y32" s="10"/>
      <c r="Z32" s="10"/>
      <c r="AA32" s="10"/>
    </row>
    <row r="33" customFormat="false" ht="16.5" hidden="false" customHeight="true" outlineLevel="0" collapsed="false">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row>
    <row r="34" customFormat="false" ht="20.1" hidden="false" customHeight="true" outlineLevel="0" collapsed="false">
      <c r="A34" s="14" t="s">
        <v>27</v>
      </c>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row>
    <row r="35" customFormat="false" ht="14.4" hidden="false" customHeight="false" outlineLevel="0" collapsed="false">
      <c r="A35" s="10"/>
      <c r="B35" s="15" t="s">
        <v>28</v>
      </c>
      <c r="C35" s="10"/>
      <c r="D35" s="10"/>
      <c r="E35" s="10"/>
      <c r="F35" s="10"/>
      <c r="G35" s="10"/>
      <c r="H35" s="10"/>
      <c r="I35" s="10"/>
      <c r="J35" s="10"/>
      <c r="K35" s="10"/>
      <c r="L35" s="10"/>
      <c r="M35" s="10"/>
      <c r="N35" s="10"/>
      <c r="O35" s="10"/>
      <c r="P35" s="10"/>
      <c r="Q35" s="10"/>
      <c r="R35" s="10"/>
      <c r="S35" s="10"/>
      <c r="T35" s="10"/>
      <c r="U35" s="10"/>
      <c r="V35" s="10"/>
      <c r="W35" s="10"/>
      <c r="X35" s="37"/>
      <c r="Y35" s="10"/>
      <c r="Z35" s="10"/>
      <c r="AA35" s="10"/>
    </row>
    <row r="36" customFormat="false" ht="13.2" hidden="false" customHeight="false" outlineLevel="0" collapsed="false">
      <c r="A36" s="10"/>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row>
    <row r="37" customFormat="false" ht="28.5" hidden="false" customHeight="true" outlineLevel="0" collapsed="false">
      <c r="A37" s="10"/>
      <c r="B37" s="16" t="s">
        <v>29</v>
      </c>
      <c r="C37" s="40" t="s">
        <v>30</v>
      </c>
      <c r="D37" s="40"/>
      <c r="E37" s="40"/>
      <c r="F37" s="40"/>
      <c r="G37" s="40"/>
      <c r="H37" s="40"/>
      <c r="I37" s="40"/>
      <c r="J37" s="40"/>
      <c r="K37" s="40"/>
      <c r="L37" s="40"/>
      <c r="M37" s="40" t="s">
        <v>31</v>
      </c>
      <c r="N37" s="40"/>
      <c r="O37" s="40"/>
      <c r="P37" s="40"/>
      <c r="Q37" s="40"/>
      <c r="R37" s="16" t="s">
        <v>32</v>
      </c>
      <c r="S37" s="16"/>
      <c r="T37" s="16"/>
      <c r="U37" s="16"/>
      <c r="V37" s="16"/>
      <c r="W37" s="16"/>
      <c r="X37" s="40" t="s">
        <v>33</v>
      </c>
      <c r="Y37" s="40" t="s">
        <v>34</v>
      </c>
      <c r="Z37" s="41" t="s">
        <v>35</v>
      </c>
      <c r="AA37" s="42"/>
    </row>
    <row r="38" customFormat="false" ht="28.5" hidden="false" customHeight="true" outlineLevel="0" collapsed="false">
      <c r="A38" s="10"/>
      <c r="B38" s="16"/>
      <c r="C38" s="40"/>
      <c r="D38" s="40"/>
      <c r="E38" s="40"/>
      <c r="F38" s="40"/>
      <c r="G38" s="40"/>
      <c r="H38" s="40"/>
      <c r="I38" s="40"/>
      <c r="J38" s="40"/>
      <c r="K38" s="40"/>
      <c r="L38" s="40"/>
      <c r="M38" s="40"/>
      <c r="N38" s="40"/>
      <c r="O38" s="40"/>
      <c r="P38" s="40"/>
      <c r="Q38" s="40"/>
      <c r="R38" s="43" t="s">
        <v>36</v>
      </c>
      <c r="S38" s="43"/>
      <c r="T38" s="43"/>
      <c r="U38" s="43"/>
      <c r="V38" s="43"/>
      <c r="W38" s="40" t="s">
        <v>37</v>
      </c>
      <c r="X38" s="40"/>
      <c r="Y38" s="40"/>
      <c r="Z38" s="41"/>
      <c r="AA38" s="37"/>
    </row>
    <row r="39" customFormat="false" ht="33.9" hidden="false" customHeight="true" outlineLevel="0" collapsed="false">
      <c r="A39" s="10"/>
      <c r="B39" s="44" t="n">
        <v>1</v>
      </c>
      <c r="C39" s="45"/>
      <c r="D39" s="45"/>
      <c r="E39" s="45"/>
      <c r="F39" s="45"/>
      <c r="G39" s="45"/>
      <c r="H39" s="45"/>
      <c r="I39" s="45"/>
      <c r="J39" s="45"/>
      <c r="K39" s="45"/>
      <c r="L39" s="45"/>
      <c r="M39" s="46"/>
      <c r="N39" s="46"/>
      <c r="O39" s="46"/>
      <c r="P39" s="46"/>
      <c r="Q39" s="46"/>
      <c r="R39" s="47"/>
      <c r="S39" s="47"/>
      <c r="T39" s="47"/>
      <c r="U39" s="47"/>
      <c r="V39" s="47"/>
      <c r="W39" s="48"/>
      <c r="X39" s="49"/>
      <c r="Y39" s="50"/>
      <c r="Z39" s="51" t="e">
        <f aca="false">IFERROR(VLOOKUP(Y39,))</f>
        <v>#VALUE!</v>
      </c>
      <c r="AA39" s="52"/>
    </row>
    <row r="40" customFormat="false" ht="33.9" hidden="false" customHeight="true" outlineLevel="0" collapsed="false">
      <c r="A40" s="10"/>
      <c r="B40" s="53" t="n">
        <f aca="false">B39+1</f>
        <v>2</v>
      </c>
      <c r="C40" s="54"/>
      <c r="D40" s="54"/>
      <c r="E40" s="54"/>
      <c r="F40" s="54"/>
      <c r="G40" s="54"/>
      <c r="H40" s="54"/>
      <c r="I40" s="54"/>
      <c r="J40" s="54"/>
      <c r="K40" s="54"/>
      <c r="L40" s="54"/>
      <c r="M40" s="55"/>
      <c r="N40" s="55"/>
      <c r="O40" s="55"/>
      <c r="P40" s="55"/>
      <c r="Q40" s="55"/>
      <c r="R40" s="47"/>
      <c r="S40" s="47"/>
      <c r="T40" s="47"/>
      <c r="U40" s="47"/>
      <c r="V40" s="47"/>
      <c r="W40" s="48"/>
      <c r="X40" s="49"/>
      <c r="Y40" s="56"/>
      <c r="Z40" s="51" t="e">
        <f aca="false">IFERROR(VLOOKUP(Y40,))</f>
        <v>#VALUE!</v>
      </c>
      <c r="AA40" s="52"/>
    </row>
    <row r="41" customFormat="false" ht="33.9" hidden="false" customHeight="true" outlineLevel="0" collapsed="false">
      <c r="A41" s="10"/>
      <c r="B41" s="53" t="n">
        <f aca="false">B40+1</f>
        <v>3</v>
      </c>
      <c r="C41" s="54"/>
      <c r="D41" s="54"/>
      <c r="E41" s="54"/>
      <c r="F41" s="54"/>
      <c r="G41" s="54"/>
      <c r="H41" s="54"/>
      <c r="I41" s="54"/>
      <c r="J41" s="54"/>
      <c r="K41" s="54"/>
      <c r="L41" s="54"/>
      <c r="M41" s="57"/>
      <c r="N41" s="57"/>
      <c r="O41" s="57"/>
      <c r="P41" s="57"/>
      <c r="Q41" s="57"/>
      <c r="R41" s="47"/>
      <c r="S41" s="47"/>
      <c r="T41" s="47"/>
      <c r="U41" s="47"/>
      <c r="V41" s="47"/>
      <c r="W41" s="48"/>
      <c r="X41" s="58"/>
      <c r="Y41" s="56"/>
      <c r="Z41" s="51" t="e">
        <f aca="false">IFERROR(VLOOKUP(Y41,))</f>
        <v>#VALUE!</v>
      </c>
      <c r="AA41" s="52"/>
    </row>
    <row r="42" customFormat="false" ht="33.9" hidden="false" customHeight="true" outlineLevel="0" collapsed="false">
      <c r="A42" s="10"/>
      <c r="B42" s="53" t="n">
        <f aca="false">B41+1</f>
        <v>4</v>
      </c>
      <c r="C42" s="54"/>
      <c r="D42" s="54"/>
      <c r="E42" s="54"/>
      <c r="F42" s="54"/>
      <c r="G42" s="54"/>
      <c r="H42" s="54"/>
      <c r="I42" s="54"/>
      <c r="J42" s="54"/>
      <c r="K42" s="54"/>
      <c r="L42" s="54"/>
      <c r="M42" s="57"/>
      <c r="N42" s="57"/>
      <c r="O42" s="57"/>
      <c r="P42" s="57"/>
      <c r="Q42" s="57"/>
      <c r="R42" s="47"/>
      <c r="S42" s="47"/>
      <c r="T42" s="47"/>
      <c r="U42" s="47"/>
      <c r="V42" s="47"/>
      <c r="W42" s="48"/>
      <c r="X42" s="58"/>
      <c r="Y42" s="56"/>
      <c r="Z42" s="51" t="e">
        <f aca="false">IFERROR(VLOOKUP(Y42,))</f>
        <v>#VALUE!</v>
      </c>
      <c r="AA42" s="52"/>
    </row>
    <row r="43" customFormat="false" ht="33.9" hidden="false" customHeight="true" outlineLevel="0" collapsed="false">
      <c r="A43" s="10"/>
      <c r="B43" s="53" t="n">
        <f aca="false">B42+1</f>
        <v>5</v>
      </c>
      <c r="C43" s="54"/>
      <c r="D43" s="54"/>
      <c r="E43" s="54"/>
      <c r="F43" s="54"/>
      <c r="G43" s="54"/>
      <c r="H43" s="54"/>
      <c r="I43" s="54"/>
      <c r="J43" s="54"/>
      <c r="K43" s="54"/>
      <c r="L43" s="54"/>
      <c r="M43" s="57"/>
      <c r="N43" s="57"/>
      <c r="O43" s="57"/>
      <c r="P43" s="57"/>
      <c r="Q43" s="57"/>
      <c r="R43" s="47"/>
      <c r="S43" s="47"/>
      <c r="T43" s="47"/>
      <c r="U43" s="47"/>
      <c r="V43" s="47"/>
      <c r="W43" s="48"/>
      <c r="X43" s="58"/>
      <c r="Y43" s="56"/>
      <c r="Z43" s="51" t="e">
        <f aca="false">IFERROR(VLOOKUP(Y43,))</f>
        <v>#VALUE!</v>
      </c>
      <c r="AA43" s="52"/>
    </row>
    <row r="44" customFormat="false" ht="33.9" hidden="false" customHeight="true" outlineLevel="0" collapsed="false">
      <c r="A44" s="10"/>
      <c r="B44" s="53" t="n">
        <f aca="false">B43+1</f>
        <v>6</v>
      </c>
      <c r="C44" s="54"/>
      <c r="D44" s="54"/>
      <c r="E44" s="54"/>
      <c r="F44" s="54"/>
      <c r="G44" s="54"/>
      <c r="H44" s="54"/>
      <c r="I44" s="54"/>
      <c r="J44" s="54"/>
      <c r="K44" s="54"/>
      <c r="L44" s="54"/>
      <c r="M44" s="57"/>
      <c r="N44" s="57"/>
      <c r="O44" s="57"/>
      <c r="P44" s="57"/>
      <c r="Q44" s="57"/>
      <c r="R44" s="47"/>
      <c r="S44" s="47"/>
      <c r="T44" s="47"/>
      <c r="U44" s="47"/>
      <c r="V44" s="47"/>
      <c r="W44" s="48"/>
      <c r="X44" s="58"/>
      <c r="Y44" s="56"/>
      <c r="Z44" s="51" t="e">
        <f aca="false">IFERROR(VLOOKUP(Y44,))</f>
        <v>#VALUE!</v>
      </c>
      <c r="AA44" s="52"/>
    </row>
    <row r="45" customFormat="false" ht="33.9" hidden="false" customHeight="true" outlineLevel="0" collapsed="false">
      <c r="A45" s="10"/>
      <c r="B45" s="53" t="n">
        <f aca="false">B44+1</f>
        <v>7</v>
      </c>
      <c r="C45" s="54"/>
      <c r="D45" s="54"/>
      <c r="E45" s="54"/>
      <c r="F45" s="54"/>
      <c r="G45" s="54"/>
      <c r="H45" s="54"/>
      <c r="I45" s="54"/>
      <c r="J45" s="54"/>
      <c r="K45" s="54"/>
      <c r="L45" s="54"/>
      <c r="M45" s="57"/>
      <c r="N45" s="57"/>
      <c r="O45" s="57"/>
      <c r="P45" s="57"/>
      <c r="Q45" s="57"/>
      <c r="R45" s="47"/>
      <c r="S45" s="47"/>
      <c r="T45" s="47"/>
      <c r="U45" s="47"/>
      <c r="V45" s="47"/>
      <c r="W45" s="48"/>
      <c r="X45" s="58"/>
      <c r="Y45" s="59"/>
      <c r="Z45" s="51" t="e">
        <f aca="false">IFERROR(VLOOKUP(Y45,))</f>
        <v>#VALUE!</v>
      </c>
      <c r="AA45" s="52"/>
    </row>
    <row r="46" customFormat="false" ht="33.9" hidden="false" customHeight="true" outlineLevel="0" collapsed="false">
      <c r="A46" s="10"/>
      <c r="B46" s="53" t="n">
        <f aca="false">B45+1</f>
        <v>8</v>
      </c>
      <c r="C46" s="54"/>
      <c r="D46" s="54"/>
      <c r="E46" s="54"/>
      <c r="F46" s="54"/>
      <c r="G46" s="54"/>
      <c r="H46" s="54"/>
      <c r="I46" s="54"/>
      <c r="J46" s="54"/>
      <c r="K46" s="54"/>
      <c r="L46" s="54"/>
      <c r="M46" s="57"/>
      <c r="N46" s="57"/>
      <c r="O46" s="57"/>
      <c r="P46" s="57"/>
      <c r="Q46" s="57"/>
      <c r="R46" s="47"/>
      <c r="S46" s="47"/>
      <c r="T46" s="47"/>
      <c r="U46" s="47"/>
      <c r="V46" s="47"/>
      <c r="W46" s="48"/>
      <c r="X46" s="58"/>
      <c r="Y46" s="59"/>
      <c r="Z46" s="51" t="e">
        <f aca="false">IFERROR(VLOOKUP(Y46,))</f>
        <v>#VALUE!</v>
      </c>
      <c r="AA46" s="52"/>
    </row>
    <row r="47" customFormat="false" ht="33.9" hidden="false" customHeight="true" outlineLevel="0" collapsed="false">
      <c r="A47" s="10"/>
      <c r="B47" s="53" t="n">
        <f aca="false">B46+1</f>
        <v>9</v>
      </c>
      <c r="C47" s="54"/>
      <c r="D47" s="54"/>
      <c r="E47" s="54"/>
      <c r="F47" s="54"/>
      <c r="G47" s="54"/>
      <c r="H47" s="54"/>
      <c r="I47" s="54"/>
      <c r="J47" s="54"/>
      <c r="K47" s="54"/>
      <c r="L47" s="54"/>
      <c r="M47" s="57"/>
      <c r="N47" s="57"/>
      <c r="O47" s="57"/>
      <c r="P47" s="57"/>
      <c r="Q47" s="57"/>
      <c r="R47" s="47"/>
      <c r="S47" s="47"/>
      <c r="T47" s="47"/>
      <c r="U47" s="47"/>
      <c r="V47" s="47"/>
      <c r="W47" s="48"/>
      <c r="X47" s="58"/>
      <c r="Y47" s="56"/>
      <c r="Z47" s="51" t="e">
        <f aca="false">IFERROR(VLOOKUP(Y47,))</f>
        <v>#VALUE!</v>
      </c>
      <c r="AA47" s="52"/>
    </row>
    <row r="48" customFormat="false" ht="33.9" hidden="false" customHeight="true" outlineLevel="0" collapsed="false">
      <c r="A48" s="10"/>
      <c r="B48" s="53" t="n">
        <f aca="false">B47+1</f>
        <v>10</v>
      </c>
      <c r="C48" s="54"/>
      <c r="D48" s="54"/>
      <c r="E48" s="54"/>
      <c r="F48" s="54"/>
      <c r="G48" s="54"/>
      <c r="H48" s="54"/>
      <c r="I48" s="54"/>
      <c r="J48" s="54"/>
      <c r="K48" s="54"/>
      <c r="L48" s="54"/>
      <c r="M48" s="57"/>
      <c r="N48" s="57"/>
      <c r="O48" s="57"/>
      <c r="P48" s="57"/>
      <c r="Q48" s="57"/>
      <c r="R48" s="47"/>
      <c r="S48" s="47"/>
      <c r="T48" s="47"/>
      <c r="U48" s="47"/>
      <c r="V48" s="47"/>
      <c r="W48" s="48"/>
      <c r="X48" s="58"/>
      <c r="Y48" s="59"/>
      <c r="Z48" s="51" t="e">
        <f aca="false">IFERROR(VLOOKUP(Y48,))</f>
        <v>#VALUE!</v>
      </c>
      <c r="AA48" s="52"/>
    </row>
    <row r="49" customFormat="false" ht="33.9" hidden="false" customHeight="true" outlineLevel="0" collapsed="false">
      <c r="A49" s="10"/>
      <c r="B49" s="53" t="n">
        <f aca="false">B48+1</f>
        <v>11</v>
      </c>
      <c r="C49" s="54"/>
      <c r="D49" s="54"/>
      <c r="E49" s="54"/>
      <c r="F49" s="54"/>
      <c r="G49" s="54"/>
      <c r="H49" s="54"/>
      <c r="I49" s="54"/>
      <c r="J49" s="54"/>
      <c r="K49" s="54"/>
      <c r="L49" s="54"/>
      <c r="M49" s="57"/>
      <c r="N49" s="57"/>
      <c r="O49" s="57"/>
      <c r="P49" s="57"/>
      <c r="Q49" s="57"/>
      <c r="R49" s="47"/>
      <c r="S49" s="47"/>
      <c r="T49" s="47"/>
      <c r="U49" s="47"/>
      <c r="V49" s="47"/>
      <c r="W49" s="48"/>
      <c r="X49" s="58"/>
      <c r="Y49" s="56"/>
      <c r="Z49" s="51" t="e">
        <f aca="false">IFERROR(VLOOKUP(Y49,))</f>
        <v>#VALUE!</v>
      </c>
      <c r="AA49" s="52"/>
    </row>
    <row r="50" customFormat="false" ht="33.9" hidden="false" customHeight="true" outlineLevel="0" collapsed="false">
      <c r="A50" s="10"/>
      <c r="B50" s="53" t="n">
        <f aca="false">B49+1</f>
        <v>12</v>
      </c>
      <c r="C50" s="54"/>
      <c r="D50" s="54"/>
      <c r="E50" s="54"/>
      <c r="F50" s="54"/>
      <c r="G50" s="54"/>
      <c r="H50" s="54"/>
      <c r="I50" s="54"/>
      <c r="J50" s="54"/>
      <c r="K50" s="54"/>
      <c r="L50" s="54"/>
      <c r="M50" s="57"/>
      <c r="N50" s="57"/>
      <c r="O50" s="57"/>
      <c r="P50" s="57"/>
      <c r="Q50" s="57"/>
      <c r="R50" s="47"/>
      <c r="S50" s="47"/>
      <c r="T50" s="47"/>
      <c r="U50" s="47"/>
      <c r="V50" s="47"/>
      <c r="W50" s="48"/>
      <c r="X50" s="58"/>
      <c r="Y50" s="56"/>
      <c r="Z50" s="51" t="e">
        <f aca="false">IFERROR(VLOOKUP(Y50,))</f>
        <v>#VALUE!</v>
      </c>
      <c r="AA50" s="52"/>
    </row>
    <row r="51" customFormat="false" ht="33.9" hidden="false" customHeight="true" outlineLevel="0" collapsed="false">
      <c r="A51" s="10"/>
      <c r="B51" s="53" t="n">
        <f aca="false">B50+1</f>
        <v>13</v>
      </c>
      <c r="C51" s="54"/>
      <c r="D51" s="54"/>
      <c r="E51" s="54"/>
      <c r="F51" s="54"/>
      <c r="G51" s="54"/>
      <c r="H51" s="54"/>
      <c r="I51" s="54"/>
      <c r="J51" s="54"/>
      <c r="K51" s="54"/>
      <c r="L51" s="54"/>
      <c r="M51" s="57"/>
      <c r="N51" s="57"/>
      <c r="O51" s="57"/>
      <c r="P51" s="57"/>
      <c r="Q51" s="57"/>
      <c r="R51" s="47"/>
      <c r="S51" s="47"/>
      <c r="T51" s="47"/>
      <c r="U51" s="47"/>
      <c r="V51" s="47"/>
      <c r="W51" s="48"/>
      <c r="X51" s="58"/>
      <c r="Y51" s="56"/>
      <c r="Z51" s="51" t="e">
        <f aca="false">IFERROR(VLOOKUP(Y51,))</f>
        <v>#VALUE!</v>
      </c>
      <c r="AA51" s="52"/>
    </row>
    <row r="52" customFormat="false" ht="33.9" hidden="false" customHeight="true" outlineLevel="0" collapsed="false">
      <c r="A52" s="10"/>
      <c r="B52" s="53" t="n">
        <f aca="false">B51+1</f>
        <v>14</v>
      </c>
      <c r="C52" s="54"/>
      <c r="D52" s="54"/>
      <c r="E52" s="54"/>
      <c r="F52" s="54"/>
      <c r="G52" s="54"/>
      <c r="H52" s="54"/>
      <c r="I52" s="54"/>
      <c r="J52" s="54"/>
      <c r="K52" s="54"/>
      <c r="L52" s="54"/>
      <c r="M52" s="57"/>
      <c r="N52" s="57"/>
      <c r="O52" s="57"/>
      <c r="P52" s="57"/>
      <c r="Q52" s="57"/>
      <c r="R52" s="47"/>
      <c r="S52" s="47"/>
      <c r="T52" s="47"/>
      <c r="U52" s="47"/>
      <c r="V52" s="47"/>
      <c r="W52" s="48"/>
      <c r="X52" s="58"/>
      <c r="Y52" s="56"/>
      <c r="Z52" s="51" t="e">
        <f aca="false">IFERROR(VLOOKUP(Y52,))</f>
        <v>#VALUE!</v>
      </c>
      <c r="AA52" s="52"/>
    </row>
    <row r="53" customFormat="false" ht="33.9" hidden="false" customHeight="true" outlineLevel="0" collapsed="false">
      <c r="A53" s="10"/>
      <c r="B53" s="53" t="n">
        <f aca="false">B52+1</f>
        <v>15</v>
      </c>
      <c r="C53" s="54"/>
      <c r="D53" s="54"/>
      <c r="E53" s="54"/>
      <c r="F53" s="54"/>
      <c r="G53" s="54"/>
      <c r="H53" s="54"/>
      <c r="I53" s="54"/>
      <c r="J53" s="54"/>
      <c r="K53" s="54"/>
      <c r="L53" s="54"/>
      <c r="M53" s="57"/>
      <c r="N53" s="57"/>
      <c r="O53" s="57"/>
      <c r="P53" s="57"/>
      <c r="Q53" s="57"/>
      <c r="R53" s="47"/>
      <c r="S53" s="47"/>
      <c r="T53" s="47"/>
      <c r="U53" s="47"/>
      <c r="V53" s="47"/>
      <c r="W53" s="48"/>
      <c r="X53" s="58"/>
      <c r="Y53" s="56"/>
      <c r="Z53" s="51" t="e">
        <f aca="false">IFERROR(VLOOKUP(Y53,))</f>
        <v>#VALUE!</v>
      </c>
      <c r="AA53" s="52"/>
    </row>
    <row r="54" customFormat="false" ht="33.9" hidden="false" customHeight="true" outlineLevel="0" collapsed="false">
      <c r="A54" s="10"/>
      <c r="B54" s="53" t="n">
        <f aca="false">B53+1</f>
        <v>16</v>
      </c>
      <c r="C54" s="54"/>
      <c r="D54" s="54"/>
      <c r="E54" s="54"/>
      <c r="F54" s="54"/>
      <c r="G54" s="54"/>
      <c r="H54" s="54"/>
      <c r="I54" s="54"/>
      <c r="J54" s="54"/>
      <c r="K54" s="54"/>
      <c r="L54" s="54"/>
      <c r="M54" s="57"/>
      <c r="N54" s="57"/>
      <c r="O54" s="57"/>
      <c r="P54" s="57"/>
      <c r="Q54" s="57"/>
      <c r="R54" s="47"/>
      <c r="S54" s="47"/>
      <c r="T54" s="47"/>
      <c r="U54" s="47"/>
      <c r="V54" s="47"/>
      <c r="W54" s="48"/>
      <c r="X54" s="58"/>
      <c r="Y54" s="56"/>
      <c r="Z54" s="51" t="e">
        <f aca="false">IFERROR(VLOOKUP(Y54,))</f>
        <v>#VALUE!</v>
      </c>
      <c r="AA54" s="52"/>
    </row>
    <row r="55" customFormat="false" ht="33.9" hidden="false" customHeight="true" outlineLevel="0" collapsed="false">
      <c r="A55" s="10"/>
      <c r="B55" s="53" t="n">
        <f aca="false">B54+1</f>
        <v>17</v>
      </c>
      <c r="C55" s="54"/>
      <c r="D55" s="54"/>
      <c r="E55" s="54"/>
      <c r="F55" s="54"/>
      <c r="G55" s="54"/>
      <c r="H55" s="54"/>
      <c r="I55" s="54"/>
      <c r="J55" s="54"/>
      <c r="K55" s="54"/>
      <c r="L55" s="54"/>
      <c r="M55" s="57"/>
      <c r="N55" s="57"/>
      <c r="O55" s="57"/>
      <c r="P55" s="57"/>
      <c r="Q55" s="57"/>
      <c r="R55" s="47"/>
      <c r="S55" s="47"/>
      <c r="T55" s="47"/>
      <c r="U55" s="47"/>
      <c r="V55" s="47"/>
      <c r="W55" s="48"/>
      <c r="X55" s="58"/>
      <c r="Y55" s="56"/>
      <c r="Z55" s="51" t="e">
        <f aca="false">IFERROR(VLOOKUP(Y55,))</f>
        <v>#VALUE!</v>
      </c>
      <c r="AA55" s="52"/>
    </row>
    <row r="56" customFormat="false" ht="33.9" hidden="false" customHeight="true" outlineLevel="0" collapsed="false">
      <c r="A56" s="10"/>
      <c r="B56" s="53" t="n">
        <f aca="false">B55+1</f>
        <v>18</v>
      </c>
      <c r="C56" s="54"/>
      <c r="D56" s="54"/>
      <c r="E56" s="54"/>
      <c r="F56" s="54"/>
      <c r="G56" s="54"/>
      <c r="H56" s="54"/>
      <c r="I56" s="54"/>
      <c r="J56" s="54"/>
      <c r="K56" s="54"/>
      <c r="L56" s="54"/>
      <c r="M56" s="57"/>
      <c r="N56" s="57"/>
      <c r="O56" s="57"/>
      <c r="P56" s="57"/>
      <c r="Q56" s="57"/>
      <c r="R56" s="47"/>
      <c r="S56" s="47"/>
      <c r="T56" s="47"/>
      <c r="U56" s="47"/>
      <c r="V56" s="47"/>
      <c r="W56" s="48"/>
      <c r="X56" s="58"/>
      <c r="Y56" s="56"/>
      <c r="Z56" s="51" t="e">
        <f aca="false">IFERROR(VLOOKUP(Y56,))</f>
        <v>#VALUE!</v>
      </c>
      <c r="AA56" s="52"/>
    </row>
    <row r="57" customFormat="false" ht="33.9" hidden="false" customHeight="true" outlineLevel="0" collapsed="false">
      <c r="A57" s="10"/>
      <c r="B57" s="53" t="n">
        <f aca="false">B56+1</f>
        <v>19</v>
      </c>
      <c r="C57" s="54"/>
      <c r="D57" s="54"/>
      <c r="E57" s="54"/>
      <c r="F57" s="54"/>
      <c r="G57" s="54"/>
      <c r="H57" s="54"/>
      <c r="I57" s="54"/>
      <c r="J57" s="54"/>
      <c r="K57" s="54"/>
      <c r="L57" s="54"/>
      <c r="M57" s="57"/>
      <c r="N57" s="57"/>
      <c r="O57" s="57"/>
      <c r="P57" s="57"/>
      <c r="Q57" s="57"/>
      <c r="R57" s="47"/>
      <c r="S57" s="47"/>
      <c r="T57" s="47"/>
      <c r="U57" s="47"/>
      <c r="V57" s="47"/>
      <c r="W57" s="48"/>
      <c r="X57" s="58"/>
      <c r="Y57" s="56"/>
      <c r="Z57" s="51" t="e">
        <f aca="false">IFERROR(VLOOKUP(Y57,))</f>
        <v>#VALUE!</v>
      </c>
      <c r="AA57" s="52"/>
    </row>
    <row r="58" customFormat="false" ht="33.9" hidden="false" customHeight="true" outlineLevel="0" collapsed="false">
      <c r="A58" s="10"/>
      <c r="B58" s="53" t="n">
        <f aca="false">B57+1</f>
        <v>20</v>
      </c>
      <c r="C58" s="54"/>
      <c r="D58" s="54"/>
      <c r="E58" s="54"/>
      <c r="F58" s="54"/>
      <c r="G58" s="54"/>
      <c r="H58" s="54"/>
      <c r="I58" s="54"/>
      <c r="J58" s="54"/>
      <c r="K58" s="54"/>
      <c r="L58" s="54"/>
      <c r="M58" s="57"/>
      <c r="N58" s="57"/>
      <c r="O58" s="57"/>
      <c r="P58" s="57"/>
      <c r="Q58" s="57"/>
      <c r="R58" s="47"/>
      <c r="S58" s="47"/>
      <c r="T58" s="47"/>
      <c r="U58" s="47"/>
      <c r="V58" s="47"/>
      <c r="W58" s="48"/>
      <c r="X58" s="58"/>
      <c r="Y58" s="56"/>
      <c r="Z58" s="51" t="e">
        <f aca="false">IFERROR(VLOOKUP(Y58,))</f>
        <v>#VALUE!</v>
      </c>
      <c r="AA58" s="52"/>
    </row>
    <row r="59" customFormat="false" ht="33.9" hidden="false" customHeight="true" outlineLevel="0" collapsed="false">
      <c r="A59" s="10"/>
      <c r="B59" s="53" t="n">
        <f aca="false">B58+1</f>
        <v>21</v>
      </c>
      <c r="C59" s="54"/>
      <c r="D59" s="54"/>
      <c r="E59" s="54"/>
      <c r="F59" s="54"/>
      <c r="G59" s="54"/>
      <c r="H59" s="54"/>
      <c r="I59" s="54"/>
      <c r="J59" s="54"/>
      <c r="K59" s="54"/>
      <c r="L59" s="54"/>
      <c r="M59" s="57"/>
      <c r="N59" s="57"/>
      <c r="O59" s="57"/>
      <c r="P59" s="57"/>
      <c r="Q59" s="57"/>
      <c r="R59" s="47"/>
      <c r="S59" s="47"/>
      <c r="T59" s="47"/>
      <c r="U59" s="47"/>
      <c r="V59" s="47"/>
      <c r="W59" s="48"/>
      <c r="X59" s="58"/>
      <c r="Y59" s="56"/>
      <c r="Z59" s="51" t="e">
        <f aca="false">IFERROR(VLOOKUP(Y59,))</f>
        <v>#VALUE!</v>
      </c>
      <c r="AA59" s="52"/>
    </row>
    <row r="60" customFormat="false" ht="33.9" hidden="false" customHeight="true" outlineLevel="0" collapsed="false">
      <c r="A60" s="10"/>
      <c r="B60" s="53" t="n">
        <f aca="false">B59+1</f>
        <v>22</v>
      </c>
      <c r="C60" s="54"/>
      <c r="D60" s="54"/>
      <c r="E60" s="54"/>
      <c r="F60" s="54"/>
      <c r="G60" s="54"/>
      <c r="H60" s="54"/>
      <c r="I60" s="54"/>
      <c r="J60" s="54"/>
      <c r="K60" s="54"/>
      <c r="L60" s="54"/>
      <c r="M60" s="57"/>
      <c r="N60" s="57"/>
      <c r="O60" s="57"/>
      <c r="P60" s="57"/>
      <c r="Q60" s="57"/>
      <c r="R60" s="47"/>
      <c r="S60" s="47"/>
      <c r="T60" s="47"/>
      <c r="U60" s="47"/>
      <c r="V60" s="47"/>
      <c r="W60" s="48"/>
      <c r="X60" s="58"/>
      <c r="Y60" s="56"/>
      <c r="Z60" s="51" t="e">
        <f aca="false">IFERROR(VLOOKUP(Y60,))</f>
        <v>#VALUE!</v>
      </c>
      <c r="AA60" s="52"/>
    </row>
    <row r="61" customFormat="false" ht="33.9" hidden="false" customHeight="true" outlineLevel="0" collapsed="false">
      <c r="A61" s="10"/>
      <c r="B61" s="53" t="n">
        <f aca="false">B60+1</f>
        <v>23</v>
      </c>
      <c r="C61" s="54"/>
      <c r="D61" s="54"/>
      <c r="E61" s="54"/>
      <c r="F61" s="54"/>
      <c r="G61" s="54"/>
      <c r="H61" s="54"/>
      <c r="I61" s="54"/>
      <c r="J61" s="54"/>
      <c r="K61" s="54"/>
      <c r="L61" s="54"/>
      <c r="M61" s="57"/>
      <c r="N61" s="57"/>
      <c r="O61" s="57"/>
      <c r="P61" s="57"/>
      <c r="Q61" s="57"/>
      <c r="R61" s="47"/>
      <c r="S61" s="47"/>
      <c r="T61" s="47"/>
      <c r="U61" s="47"/>
      <c r="V61" s="47"/>
      <c r="W61" s="48"/>
      <c r="X61" s="58"/>
      <c r="Y61" s="56"/>
      <c r="Z61" s="51" t="e">
        <f aca="false">IFERROR(VLOOKUP(Y61,))</f>
        <v>#VALUE!</v>
      </c>
      <c r="AA61" s="52"/>
    </row>
    <row r="62" customFormat="false" ht="33.9" hidden="false" customHeight="true" outlineLevel="0" collapsed="false">
      <c r="A62" s="10"/>
      <c r="B62" s="53" t="n">
        <f aca="false">B61+1</f>
        <v>24</v>
      </c>
      <c r="C62" s="54"/>
      <c r="D62" s="54"/>
      <c r="E62" s="54"/>
      <c r="F62" s="54"/>
      <c r="G62" s="54"/>
      <c r="H62" s="54"/>
      <c r="I62" s="54"/>
      <c r="J62" s="54"/>
      <c r="K62" s="54"/>
      <c r="L62" s="54"/>
      <c r="M62" s="57"/>
      <c r="N62" s="57"/>
      <c r="O62" s="57"/>
      <c r="P62" s="57"/>
      <c r="Q62" s="57"/>
      <c r="R62" s="47"/>
      <c r="S62" s="47"/>
      <c r="T62" s="47"/>
      <c r="U62" s="47"/>
      <c r="V62" s="47"/>
      <c r="W62" s="48"/>
      <c r="X62" s="58"/>
      <c r="Y62" s="56"/>
      <c r="Z62" s="51" t="e">
        <f aca="false">IFERROR(VLOOKUP(Y62,))</f>
        <v>#VALUE!</v>
      </c>
      <c r="AA62" s="52"/>
    </row>
    <row r="63" customFormat="false" ht="33.9" hidden="false" customHeight="true" outlineLevel="0" collapsed="false">
      <c r="A63" s="10"/>
      <c r="B63" s="53" t="n">
        <f aca="false">B62+1</f>
        <v>25</v>
      </c>
      <c r="C63" s="54"/>
      <c r="D63" s="54"/>
      <c r="E63" s="54"/>
      <c r="F63" s="54"/>
      <c r="G63" s="54"/>
      <c r="H63" s="54"/>
      <c r="I63" s="54"/>
      <c r="J63" s="54"/>
      <c r="K63" s="54"/>
      <c r="L63" s="54"/>
      <c r="M63" s="57"/>
      <c r="N63" s="57"/>
      <c r="O63" s="57"/>
      <c r="P63" s="57"/>
      <c r="Q63" s="57"/>
      <c r="R63" s="47"/>
      <c r="S63" s="47"/>
      <c r="T63" s="47"/>
      <c r="U63" s="47"/>
      <c r="V63" s="47"/>
      <c r="W63" s="48"/>
      <c r="X63" s="58"/>
      <c r="Y63" s="56"/>
      <c r="Z63" s="51" t="e">
        <f aca="false">IFERROR(VLOOKUP(Y63,))</f>
        <v>#VALUE!</v>
      </c>
      <c r="AA63" s="52"/>
    </row>
    <row r="64" customFormat="false" ht="33.9" hidden="false" customHeight="true" outlineLevel="0" collapsed="false">
      <c r="A64" s="10"/>
      <c r="B64" s="53" t="n">
        <f aca="false">B63+1</f>
        <v>26</v>
      </c>
      <c r="C64" s="54"/>
      <c r="D64" s="54"/>
      <c r="E64" s="54"/>
      <c r="F64" s="54"/>
      <c r="G64" s="54"/>
      <c r="H64" s="54"/>
      <c r="I64" s="54"/>
      <c r="J64" s="54"/>
      <c r="K64" s="54"/>
      <c r="L64" s="54"/>
      <c r="M64" s="57"/>
      <c r="N64" s="57"/>
      <c r="O64" s="57"/>
      <c r="P64" s="57"/>
      <c r="Q64" s="57"/>
      <c r="R64" s="47"/>
      <c r="S64" s="47"/>
      <c r="T64" s="47"/>
      <c r="U64" s="47"/>
      <c r="V64" s="47"/>
      <c r="W64" s="48"/>
      <c r="X64" s="58"/>
      <c r="Y64" s="56"/>
      <c r="Z64" s="51" t="e">
        <f aca="false">IFERROR(VLOOKUP(Y64,))</f>
        <v>#VALUE!</v>
      </c>
      <c r="AA64" s="52"/>
    </row>
    <row r="65" customFormat="false" ht="33.9" hidden="false" customHeight="true" outlineLevel="0" collapsed="false">
      <c r="A65" s="10"/>
      <c r="B65" s="53" t="n">
        <f aca="false">B64+1</f>
        <v>27</v>
      </c>
      <c r="C65" s="54"/>
      <c r="D65" s="54"/>
      <c r="E65" s="54"/>
      <c r="F65" s="54"/>
      <c r="G65" s="54"/>
      <c r="H65" s="54"/>
      <c r="I65" s="54"/>
      <c r="J65" s="54"/>
      <c r="K65" s="54"/>
      <c r="L65" s="54"/>
      <c r="M65" s="57"/>
      <c r="N65" s="57"/>
      <c r="O65" s="57"/>
      <c r="P65" s="57"/>
      <c r="Q65" s="57"/>
      <c r="R65" s="47"/>
      <c r="S65" s="47"/>
      <c r="T65" s="47"/>
      <c r="U65" s="47"/>
      <c r="V65" s="47"/>
      <c r="W65" s="48"/>
      <c r="X65" s="58"/>
      <c r="Y65" s="56"/>
      <c r="Z65" s="51" t="e">
        <f aca="false">IFERROR(VLOOKUP(Y65,))</f>
        <v>#VALUE!</v>
      </c>
      <c r="AA65" s="52"/>
    </row>
    <row r="66" customFormat="false" ht="33.9" hidden="false" customHeight="true" outlineLevel="0" collapsed="false">
      <c r="A66" s="10"/>
      <c r="B66" s="53" t="n">
        <f aca="false">B65+1</f>
        <v>28</v>
      </c>
      <c r="C66" s="54"/>
      <c r="D66" s="54"/>
      <c r="E66" s="54"/>
      <c r="F66" s="54"/>
      <c r="G66" s="54"/>
      <c r="H66" s="54"/>
      <c r="I66" s="54"/>
      <c r="J66" s="54"/>
      <c r="K66" s="54"/>
      <c r="L66" s="54"/>
      <c r="M66" s="57"/>
      <c r="N66" s="57"/>
      <c r="O66" s="57"/>
      <c r="P66" s="57"/>
      <c r="Q66" s="57"/>
      <c r="R66" s="47"/>
      <c r="S66" s="47"/>
      <c r="T66" s="47"/>
      <c r="U66" s="47"/>
      <c r="V66" s="47"/>
      <c r="W66" s="48"/>
      <c r="X66" s="58"/>
      <c r="Y66" s="56"/>
      <c r="Z66" s="51" t="e">
        <f aca="false">IFERROR(VLOOKUP(Y66,))</f>
        <v>#VALUE!</v>
      </c>
      <c r="AA66" s="52"/>
    </row>
    <row r="67" customFormat="false" ht="33.9" hidden="false" customHeight="true" outlineLevel="0" collapsed="false">
      <c r="A67" s="10"/>
      <c r="B67" s="53" t="n">
        <f aca="false">B66+1</f>
        <v>29</v>
      </c>
      <c r="C67" s="54"/>
      <c r="D67" s="54"/>
      <c r="E67" s="54"/>
      <c r="F67" s="54"/>
      <c r="G67" s="54"/>
      <c r="H67" s="54"/>
      <c r="I67" s="54"/>
      <c r="J67" s="54"/>
      <c r="K67" s="54"/>
      <c r="L67" s="54"/>
      <c r="M67" s="57"/>
      <c r="N67" s="57"/>
      <c r="O67" s="57"/>
      <c r="P67" s="57"/>
      <c r="Q67" s="57"/>
      <c r="R67" s="47"/>
      <c r="S67" s="47"/>
      <c r="T67" s="47"/>
      <c r="U67" s="47"/>
      <c r="V67" s="47"/>
      <c r="W67" s="48"/>
      <c r="X67" s="58"/>
      <c r="Y67" s="56"/>
      <c r="Z67" s="51" t="e">
        <f aca="false">IFERROR(VLOOKUP(Y67,))</f>
        <v>#VALUE!</v>
      </c>
      <c r="AA67" s="52"/>
    </row>
    <row r="68" customFormat="false" ht="33.9" hidden="false" customHeight="true" outlineLevel="0" collapsed="false">
      <c r="A68" s="10"/>
      <c r="B68" s="53" t="n">
        <f aca="false">B67+1</f>
        <v>30</v>
      </c>
      <c r="C68" s="54"/>
      <c r="D68" s="54"/>
      <c r="E68" s="54"/>
      <c r="F68" s="54"/>
      <c r="G68" s="54"/>
      <c r="H68" s="54"/>
      <c r="I68" s="54"/>
      <c r="J68" s="54"/>
      <c r="K68" s="54"/>
      <c r="L68" s="54"/>
      <c r="M68" s="57"/>
      <c r="N68" s="57"/>
      <c r="O68" s="57"/>
      <c r="P68" s="57"/>
      <c r="Q68" s="57"/>
      <c r="R68" s="47"/>
      <c r="S68" s="47"/>
      <c r="T68" s="47"/>
      <c r="U68" s="47"/>
      <c r="V68" s="47"/>
      <c r="W68" s="48"/>
      <c r="X68" s="58"/>
      <c r="Y68" s="56"/>
      <c r="Z68" s="51" t="e">
        <f aca="false">IFERROR(VLOOKUP(Y68,))</f>
        <v>#VALUE!</v>
      </c>
      <c r="AA68" s="52"/>
    </row>
    <row r="69" customFormat="false" ht="33.9" hidden="false" customHeight="true" outlineLevel="0" collapsed="false">
      <c r="A69" s="10"/>
      <c r="B69" s="53" t="n">
        <f aca="false">B68+1</f>
        <v>31</v>
      </c>
      <c r="C69" s="54"/>
      <c r="D69" s="54"/>
      <c r="E69" s="54"/>
      <c r="F69" s="54"/>
      <c r="G69" s="54"/>
      <c r="H69" s="54"/>
      <c r="I69" s="54"/>
      <c r="J69" s="54"/>
      <c r="K69" s="54"/>
      <c r="L69" s="54"/>
      <c r="M69" s="57"/>
      <c r="N69" s="57"/>
      <c r="O69" s="57"/>
      <c r="P69" s="57"/>
      <c r="Q69" s="57"/>
      <c r="R69" s="47"/>
      <c r="S69" s="47"/>
      <c r="T69" s="47"/>
      <c r="U69" s="47"/>
      <c r="V69" s="47"/>
      <c r="W69" s="48"/>
      <c r="X69" s="58"/>
      <c r="Y69" s="56"/>
      <c r="Z69" s="51" t="e">
        <f aca="false">IFERROR(VLOOKUP(Y69,))</f>
        <v>#VALUE!</v>
      </c>
      <c r="AA69" s="52"/>
    </row>
    <row r="70" customFormat="false" ht="33.9" hidden="false" customHeight="true" outlineLevel="0" collapsed="false">
      <c r="A70" s="10"/>
      <c r="B70" s="53" t="n">
        <f aca="false">B69+1</f>
        <v>32</v>
      </c>
      <c r="C70" s="54"/>
      <c r="D70" s="54"/>
      <c r="E70" s="54"/>
      <c r="F70" s="54"/>
      <c r="G70" s="54"/>
      <c r="H70" s="54"/>
      <c r="I70" s="54"/>
      <c r="J70" s="54"/>
      <c r="K70" s="54"/>
      <c r="L70" s="54"/>
      <c r="M70" s="57"/>
      <c r="N70" s="57"/>
      <c r="O70" s="57"/>
      <c r="P70" s="57"/>
      <c r="Q70" s="57"/>
      <c r="R70" s="47"/>
      <c r="S70" s="47"/>
      <c r="T70" s="47"/>
      <c r="U70" s="47"/>
      <c r="V70" s="47"/>
      <c r="W70" s="48"/>
      <c r="X70" s="58"/>
      <c r="Y70" s="56"/>
      <c r="Z70" s="51" t="e">
        <f aca="false">IFERROR(VLOOKUP(Y70,))</f>
        <v>#VALUE!</v>
      </c>
      <c r="AA70" s="52"/>
    </row>
    <row r="71" customFormat="false" ht="33.9" hidden="false" customHeight="true" outlineLevel="0" collapsed="false">
      <c r="A71" s="10"/>
      <c r="B71" s="53" t="n">
        <f aca="false">B70+1</f>
        <v>33</v>
      </c>
      <c r="C71" s="54"/>
      <c r="D71" s="54"/>
      <c r="E71" s="54"/>
      <c r="F71" s="54"/>
      <c r="G71" s="54"/>
      <c r="H71" s="54"/>
      <c r="I71" s="54"/>
      <c r="J71" s="54"/>
      <c r="K71" s="54"/>
      <c r="L71" s="54"/>
      <c r="M71" s="57"/>
      <c r="N71" s="57"/>
      <c r="O71" s="57"/>
      <c r="P71" s="57"/>
      <c r="Q71" s="57"/>
      <c r="R71" s="47"/>
      <c r="S71" s="47"/>
      <c r="T71" s="47"/>
      <c r="U71" s="47"/>
      <c r="V71" s="47"/>
      <c r="W71" s="48"/>
      <c r="X71" s="58"/>
      <c r="Y71" s="56"/>
      <c r="Z71" s="51" t="e">
        <f aca="false">IFERROR(VLOOKUP(Y71,))</f>
        <v>#VALUE!</v>
      </c>
      <c r="AA71" s="52"/>
    </row>
    <row r="72" customFormat="false" ht="33.9" hidden="false" customHeight="true" outlineLevel="0" collapsed="false">
      <c r="A72" s="10"/>
      <c r="B72" s="53" t="n">
        <f aca="false">B71+1</f>
        <v>34</v>
      </c>
      <c r="C72" s="54"/>
      <c r="D72" s="54"/>
      <c r="E72" s="54"/>
      <c r="F72" s="54"/>
      <c r="G72" s="54"/>
      <c r="H72" s="54"/>
      <c r="I72" s="54"/>
      <c r="J72" s="54"/>
      <c r="K72" s="54"/>
      <c r="L72" s="54"/>
      <c r="M72" s="57"/>
      <c r="N72" s="57"/>
      <c r="O72" s="57"/>
      <c r="P72" s="57"/>
      <c r="Q72" s="57"/>
      <c r="R72" s="47"/>
      <c r="S72" s="47"/>
      <c r="T72" s="47"/>
      <c r="U72" s="47"/>
      <c r="V72" s="47"/>
      <c r="W72" s="48"/>
      <c r="X72" s="58"/>
      <c r="Y72" s="56"/>
      <c r="Z72" s="51" t="e">
        <f aca="false">IFERROR(VLOOKUP(Y72,))</f>
        <v>#VALUE!</v>
      </c>
      <c r="AA72" s="52"/>
    </row>
    <row r="73" customFormat="false" ht="33.9" hidden="false" customHeight="true" outlineLevel="0" collapsed="false">
      <c r="A73" s="10"/>
      <c r="B73" s="53" t="n">
        <f aca="false">B72+1</f>
        <v>35</v>
      </c>
      <c r="C73" s="54"/>
      <c r="D73" s="54"/>
      <c r="E73" s="54"/>
      <c r="F73" s="54"/>
      <c r="G73" s="54"/>
      <c r="H73" s="54"/>
      <c r="I73" s="54"/>
      <c r="J73" s="54"/>
      <c r="K73" s="54"/>
      <c r="L73" s="54"/>
      <c r="M73" s="57"/>
      <c r="N73" s="57"/>
      <c r="O73" s="57"/>
      <c r="P73" s="57"/>
      <c r="Q73" s="57"/>
      <c r="R73" s="47"/>
      <c r="S73" s="47"/>
      <c r="T73" s="47"/>
      <c r="U73" s="47"/>
      <c r="V73" s="47"/>
      <c r="W73" s="48"/>
      <c r="X73" s="58"/>
      <c r="Y73" s="56"/>
      <c r="Z73" s="51" t="e">
        <f aca="false">IFERROR(VLOOKUP(Y73,))</f>
        <v>#VALUE!</v>
      </c>
      <c r="AA73" s="52"/>
    </row>
    <row r="74" customFormat="false" ht="33.9" hidden="false" customHeight="true" outlineLevel="0" collapsed="false">
      <c r="A74" s="10"/>
      <c r="B74" s="53" t="n">
        <f aca="false">B73+1</f>
        <v>36</v>
      </c>
      <c r="C74" s="54"/>
      <c r="D74" s="54"/>
      <c r="E74" s="54"/>
      <c r="F74" s="54"/>
      <c r="G74" s="54"/>
      <c r="H74" s="54"/>
      <c r="I74" s="54"/>
      <c r="J74" s="54"/>
      <c r="K74" s="54"/>
      <c r="L74" s="54"/>
      <c r="M74" s="57"/>
      <c r="N74" s="57"/>
      <c r="O74" s="57"/>
      <c r="P74" s="57"/>
      <c r="Q74" s="57"/>
      <c r="R74" s="47"/>
      <c r="S74" s="47"/>
      <c r="T74" s="47"/>
      <c r="U74" s="47"/>
      <c r="V74" s="47"/>
      <c r="W74" s="48"/>
      <c r="X74" s="58"/>
      <c r="Y74" s="56"/>
      <c r="Z74" s="51" t="e">
        <f aca="false">IFERROR(VLOOKUP(Y74,))</f>
        <v>#VALUE!</v>
      </c>
      <c r="AA74" s="52"/>
    </row>
    <row r="75" customFormat="false" ht="33.9" hidden="false" customHeight="true" outlineLevel="0" collapsed="false">
      <c r="A75" s="10"/>
      <c r="B75" s="53" t="n">
        <f aca="false">B74+1</f>
        <v>37</v>
      </c>
      <c r="C75" s="54"/>
      <c r="D75" s="54"/>
      <c r="E75" s="54"/>
      <c r="F75" s="54"/>
      <c r="G75" s="54"/>
      <c r="H75" s="54"/>
      <c r="I75" s="54"/>
      <c r="J75" s="54"/>
      <c r="K75" s="54"/>
      <c r="L75" s="54"/>
      <c r="M75" s="57"/>
      <c r="N75" s="57"/>
      <c r="O75" s="57"/>
      <c r="P75" s="57"/>
      <c r="Q75" s="57"/>
      <c r="R75" s="47"/>
      <c r="S75" s="47"/>
      <c r="T75" s="47"/>
      <c r="U75" s="47"/>
      <c r="V75" s="47"/>
      <c r="W75" s="48"/>
      <c r="X75" s="58"/>
      <c r="Y75" s="56"/>
      <c r="Z75" s="51" t="e">
        <f aca="false">IFERROR(VLOOKUP(Y75,))</f>
        <v>#VALUE!</v>
      </c>
      <c r="AA75" s="52"/>
    </row>
    <row r="76" customFormat="false" ht="33.9" hidden="false" customHeight="true" outlineLevel="0" collapsed="false">
      <c r="A76" s="10"/>
      <c r="B76" s="53" t="n">
        <f aca="false">B75+1</f>
        <v>38</v>
      </c>
      <c r="C76" s="54"/>
      <c r="D76" s="54"/>
      <c r="E76" s="54"/>
      <c r="F76" s="54"/>
      <c r="G76" s="54"/>
      <c r="H76" s="54"/>
      <c r="I76" s="54"/>
      <c r="J76" s="54"/>
      <c r="K76" s="54"/>
      <c r="L76" s="54"/>
      <c r="M76" s="57"/>
      <c r="N76" s="57"/>
      <c r="O76" s="57"/>
      <c r="P76" s="57"/>
      <c r="Q76" s="57"/>
      <c r="R76" s="47"/>
      <c r="S76" s="47"/>
      <c r="T76" s="47"/>
      <c r="U76" s="47"/>
      <c r="V76" s="47"/>
      <c r="W76" s="48"/>
      <c r="X76" s="58"/>
      <c r="Y76" s="56"/>
      <c r="Z76" s="51" t="e">
        <f aca="false">IFERROR(VLOOKUP(Y76,))</f>
        <v>#VALUE!</v>
      </c>
      <c r="AA76" s="52"/>
    </row>
    <row r="77" customFormat="false" ht="33.9" hidden="false" customHeight="true" outlineLevel="0" collapsed="false">
      <c r="A77" s="10"/>
      <c r="B77" s="53" t="n">
        <f aca="false">B76+1</f>
        <v>39</v>
      </c>
      <c r="C77" s="54"/>
      <c r="D77" s="54"/>
      <c r="E77" s="54"/>
      <c r="F77" s="54"/>
      <c r="G77" s="54"/>
      <c r="H77" s="54"/>
      <c r="I77" s="54"/>
      <c r="J77" s="54"/>
      <c r="K77" s="54"/>
      <c r="L77" s="54"/>
      <c r="M77" s="57"/>
      <c r="N77" s="57"/>
      <c r="O77" s="57"/>
      <c r="P77" s="57"/>
      <c r="Q77" s="57"/>
      <c r="R77" s="47"/>
      <c r="S77" s="47"/>
      <c r="T77" s="47"/>
      <c r="U77" s="47"/>
      <c r="V77" s="47"/>
      <c r="W77" s="48"/>
      <c r="X77" s="58"/>
      <c r="Y77" s="56"/>
      <c r="Z77" s="51" t="e">
        <f aca="false">IFERROR(VLOOKUP(Y77,))</f>
        <v>#VALUE!</v>
      </c>
      <c r="AA77" s="52"/>
    </row>
    <row r="78" customFormat="false" ht="33.9" hidden="false" customHeight="true" outlineLevel="0" collapsed="false">
      <c r="A78" s="10"/>
      <c r="B78" s="53" t="n">
        <f aca="false">B77+1</f>
        <v>40</v>
      </c>
      <c r="C78" s="54"/>
      <c r="D78" s="54"/>
      <c r="E78" s="54"/>
      <c r="F78" s="54"/>
      <c r="G78" s="54"/>
      <c r="H78" s="54"/>
      <c r="I78" s="54"/>
      <c r="J78" s="54"/>
      <c r="K78" s="54"/>
      <c r="L78" s="54"/>
      <c r="M78" s="57"/>
      <c r="N78" s="57"/>
      <c r="O78" s="57"/>
      <c r="P78" s="57"/>
      <c r="Q78" s="57"/>
      <c r="R78" s="47"/>
      <c r="S78" s="47"/>
      <c r="T78" s="47"/>
      <c r="U78" s="47"/>
      <c r="V78" s="47"/>
      <c r="W78" s="48"/>
      <c r="X78" s="58"/>
      <c r="Y78" s="56"/>
      <c r="Z78" s="51" t="e">
        <f aca="false">IFERROR(VLOOKUP(Y78,))</f>
        <v>#VALUE!</v>
      </c>
      <c r="AA78" s="52"/>
    </row>
    <row r="79" customFormat="false" ht="33.9" hidden="false" customHeight="true" outlineLevel="0" collapsed="false">
      <c r="A79" s="10"/>
      <c r="B79" s="53" t="n">
        <f aca="false">B78+1</f>
        <v>41</v>
      </c>
      <c r="C79" s="54"/>
      <c r="D79" s="54"/>
      <c r="E79" s="54"/>
      <c r="F79" s="54"/>
      <c r="G79" s="54"/>
      <c r="H79" s="54"/>
      <c r="I79" s="54"/>
      <c r="J79" s="54"/>
      <c r="K79" s="54"/>
      <c r="L79" s="54"/>
      <c r="M79" s="57"/>
      <c r="N79" s="57"/>
      <c r="O79" s="57"/>
      <c r="P79" s="57"/>
      <c r="Q79" s="57"/>
      <c r="R79" s="47"/>
      <c r="S79" s="47"/>
      <c r="T79" s="47"/>
      <c r="U79" s="47"/>
      <c r="V79" s="47"/>
      <c r="W79" s="48"/>
      <c r="X79" s="58"/>
      <c r="Y79" s="56"/>
      <c r="Z79" s="51" t="e">
        <f aca="false">IFERROR(VLOOKUP(Y79,))</f>
        <v>#VALUE!</v>
      </c>
      <c r="AA79" s="52"/>
    </row>
    <row r="80" customFormat="false" ht="33.9" hidden="false" customHeight="true" outlineLevel="0" collapsed="false">
      <c r="A80" s="10"/>
      <c r="B80" s="53" t="n">
        <f aca="false">B79+1</f>
        <v>42</v>
      </c>
      <c r="C80" s="54"/>
      <c r="D80" s="54"/>
      <c r="E80" s="54"/>
      <c r="F80" s="54"/>
      <c r="G80" s="54"/>
      <c r="H80" s="54"/>
      <c r="I80" s="54"/>
      <c r="J80" s="54"/>
      <c r="K80" s="54"/>
      <c r="L80" s="54"/>
      <c r="M80" s="57"/>
      <c r="N80" s="57"/>
      <c r="O80" s="57"/>
      <c r="P80" s="57"/>
      <c r="Q80" s="57"/>
      <c r="R80" s="47"/>
      <c r="S80" s="47"/>
      <c r="T80" s="47"/>
      <c r="U80" s="47"/>
      <c r="V80" s="47"/>
      <c r="W80" s="48"/>
      <c r="X80" s="58"/>
      <c r="Y80" s="56"/>
      <c r="Z80" s="51" t="e">
        <f aca="false">IFERROR(VLOOKUP(Y80,))</f>
        <v>#VALUE!</v>
      </c>
      <c r="AA80" s="52"/>
    </row>
    <row r="81" customFormat="false" ht="33.9" hidden="false" customHeight="true" outlineLevel="0" collapsed="false">
      <c r="A81" s="10"/>
      <c r="B81" s="53" t="n">
        <f aca="false">B80+1</f>
        <v>43</v>
      </c>
      <c r="C81" s="54"/>
      <c r="D81" s="54"/>
      <c r="E81" s="54"/>
      <c r="F81" s="54"/>
      <c r="G81" s="54"/>
      <c r="H81" s="54"/>
      <c r="I81" s="54"/>
      <c r="J81" s="54"/>
      <c r="K81" s="54"/>
      <c r="L81" s="54"/>
      <c r="M81" s="57"/>
      <c r="N81" s="57"/>
      <c r="O81" s="57"/>
      <c r="P81" s="57"/>
      <c r="Q81" s="57"/>
      <c r="R81" s="47"/>
      <c r="S81" s="47"/>
      <c r="T81" s="47"/>
      <c r="U81" s="47"/>
      <c r="V81" s="47"/>
      <c r="W81" s="48"/>
      <c r="X81" s="58"/>
      <c r="Y81" s="56"/>
      <c r="Z81" s="51" t="e">
        <f aca="false">IFERROR(VLOOKUP(Y81,))</f>
        <v>#VALUE!</v>
      </c>
      <c r="AA81" s="52"/>
    </row>
    <row r="82" customFormat="false" ht="33.9" hidden="false" customHeight="true" outlineLevel="0" collapsed="false">
      <c r="A82" s="10"/>
      <c r="B82" s="53" t="n">
        <f aca="false">B81+1</f>
        <v>44</v>
      </c>
      <c r="C82" s="54"/>
      <c r="D82" s="54"/>
      <c r="E82" s="54"/>
      <c r="F82" s="54"/>
      <c r="G82" s="54"/>
      <c r="H82" s="54"/>
      <c r="I82" s="54"/>
      <c r="J82" s="54"/>
      <c r="K82" s="54"/>
      <c r="L82" s="54"/>
      <c r="M82" s="57"/>
      <c r="N82" s="57"/>
      <c r="O82" s="57"/>
      <c r="P82" s="57"/>
      <c r="Q82" s="57"/>
      <c r="R82" s="47"/>
      <c r="S82" s="47"/>
      <c r="T82" s="47"/>
      <c r="U82" s="47"/>
      <c r="V82" s="47"/>
      <c r="W82" s="48"/>
      <c r="X82" s="58"/>
      <c r="Y82" s="56"/>
      <c r="Z82" s="51" t="e">
        <f aca="false">IFERROR(VLOOKUP(Y82,))</f>
        <v>#VALUE!</v>
      </c>
      <c r="AA82" s="52"/>
    </row>
    <row r="83" customFormat="false" ht="33.9" hidden="false" customHeight="true" outlineLevel="0" collapsed="false">
      <c r="A83" s="10"/>
      <c r="B83" s="53" t="n">
        <f aca="false">B82+1</f>
        <v>45</v>
      </c>
      <c r="C83" s="54"/>
      <c r="D83" s="54"/>
      <c r="E83" s="54"/>
      <c r="F83" s="54"/>
      <c r="G83" s="54"/>
      <c r="H83" s="54"/>
      <c r="I83" s="54"/>
      <c r="J83" s="54"/>
      <c r="K83" s="54"/>
      <c r="L83" s="54"/>
      <c r="M83" s="57"/>
      <c r="N83" s="57"/>
      <c r="O83" s="57"/>
      <c r="P83" s="57"/>
      <c r="Q83" s="57"/>
      <c r="R83" s="47"/>
      <c r="S83" s="47"/>
      <c r="T83" s="47"/>
      <c r="U83" s="47"/>
      <c r="V83" s="47"/>
      <c r="W83" s="48"/>
      <c r="X83" s="58"/>
      <c r="Y83" s="56"/>
      <c r="Z83" s="51" t="e">
        <f aca="false">IFERROR(VLOOKUP(Y83,))</f>
        <v>#VALUE!</v>
      </c>
      <c r="AA83" s="52"/>
    </row>
    <row r="84" customFormat="false" ht="33.9" hidden="false" customHeight="true" outlineLevel="0" collapsed="false">
      <c r="A84" s="10"/>
      <c r="B84" s="53" t="n">
        <f aca="false">B83+1</f>
        <v>46</v>
      </c>
      <c r="C84" s="54"/>
      <c r="D84" s="54"/>
      <c r="E84" s="54"/>
      <c r="F84" s="54"/>
      <c r="G84" s="54"/>
      <c r="H84" s="54"/>
      <c r="I84" s="54"/>
      <c r="J84" s="54"/>
      <c r="K84" s="54"/>
      <c r="L84" s="54"/>
      <c r="M84" s="57"/>
      <c r="N84" s="57"/>
      <c r="O84" s="57"/>
      <c r="P84" s="57"/>
      <c r="Q84" s="57"/>
      <c r="R84" s="47"/>
      <c r="S84" s="47"/>
      <c r="T84" s="47"/>
      <c r="U84" s="47"/>
      <c r="V84" s="47"/>
      <c r="W84" s="48"/>
      <c r="X84" s="58"/>
      <c r="Y84" s="56"/>
      <c r="Z84" s="51" t="e">
        <f aca="false">IFERROR(VLOOKUP(Y84,))</f>
        <v>#VALUE!</v>
      </c>
      <c r="AA84" s="52"/>
    </row>
    <row r="85" customFormat="false" ht="33.9" hidden="false" customHeight="true" outlineLevel="0" collapsed="false">
      <c r="A85" s="10"/>
      <c r="B85" s="53" t="n">
        <f aca="false">B84+1</f>
        <v>47</v>
      </c>
      <c r="C85" s="54"/>
      <c r="D85" s="54"/>
      <c r="E85" s="54"/>
      <c r="F85" s="54"/>
      <c r="G85" s="54"/>
      <c r="H85" s="54"/>
      <c r="I85" s="54"/>
      <c r="J85" s="54"/>
      <c r="K85" s="54"/>
      <c r="L85" s="54"/>
      <c r="M85" s="57"/>
      <c r="N85" s="57"/>
      <c r="O85" s="57"/>
      <c r="P85" s="57"/>
      <c r="Q85" s="57"/>
      <c r="R85" s="47"/>
      <c r="S85" s="47"/>
      <c r="T85" s="47"/>
      <c r="U85" s="47"/>
      <c r="V85" s="47"/>
      <c r="W85" s="48"/>
      <c r="X85" s="58"/>
      <c r="Y85" s="56"/>
      <c r="Z85" s="51" t="e">
        <f aca="false">IFERROR(VLOOKUP(Y85,))</f>
        <v>#VALUE!</v>
      </c>
      <c r="AA85" s="52"/>
    </row>
    <row r="86" customFormat="false" ht="33.9" hidden="false" customHeight="true" outlineLevel="0" collapsed="false">
      <c r="A86" s="10"/>
      <c r="B86" s="53" t="n">
        <f aca="false">B85+1</f>
        <v>48</v>
      </c>
      <c r="C86" s="54"/>
      <c r="D86" s="54"/>
      <c r="E86" s="54"/>
      <c r="F86" s="54"/>
      <c r="G86" s="54"/>
      <c r="H86" s="54"/>
      <c r="I86" s="54"/>
      <c r="J86" s="54"/>
      <c r="K86" s="54"/>
      <c r="L86" s="54"/>
      <c r="M86" s="57"/>
      <c r="N86" s="57"/>
      <c r="O86" s="57"/>
      <c r="P86" s="57"/>
      <c r="Q86" s="57"/>
      <c r="R86" s="47"/>
      <c r="S86" s="47"/>
      <c r="T86" s="47"/>
      <c r="U86" s="47"/>
      <c r="V86" s="47"/>
      <c r="W86" s="48"/>
      <c r="X86" s="55"/>
      <c r="Y86" s="56"/>
      <c r="Z86" s="51" t="e">
        <f aca="false">IFERROR(VLOOKUP(Y86,))</f>
        <v>#VALUE!</v>
      </c>
      <c r="AA86" s="52"/>
    </row>
    <row r="87" customFormat="false" ht="33.9" hidden="false" customHeight="true" outlineLevel="0" collapsed="false">
      <c r="A87" s="10"/>
      <c r="B87" s="53" t="n">
        <f aca="false">B86+1</f>
        <v>49</v>
      </c>
      <c r="C87" s="54"/>
      <c r="D87" s="54"/>
      <c r="E87" s="54"/>
      <c r="F87" s="54"/>
      <c r="G87" s="54"/>
      <c r="H87" s="54"/>
      <c r="I87" s="54"/>
      <c r="J87" s="54"/>
      <c r="K87" s="54"/>
      <c r="L87" s="54"/>
      <c r="M87" s="57"/>
      <c r="N87" s="57"/>
      <c r="O87" s="57"/>
      <c r="P87" s="57"/>
      <c r="Q87" s="57"/>
      <c r="R87" s="47"/>
      <c r="S87" s="47"/>
      <c r="T87" s="47"/>
      <c r="U87" s="47"/>
      <c r="V87" s="47"/>
      <c r="W87" s="48"/>
      <c r="X87" s="55"/>
      <c r="Y87" s="56"/>
      <c r="Z87" s="51" t="e">
        <f aca="false">IFERROR(VLOOKUP(Y87,))</f>
        <v>#VALUE!</v>
      </c>
      <c r="AA87" s="52"/>
    </row>
    <row r="88" customFormat="false" ht="33.9" hidden="false" customHeight="true" outlineLevel="0" collapsed="false">
      <c r="A88" s="10"/>
      <c r="B88" s="53" t="n">
        <f aca="false">B87+1</f>
        <v>50</v>
      </c>
      <c r="C88" s="54"/>
      <c r="D88" s="54"/>
      <c r="E88" s="54"/>
      <c r="F88" s="54"/>
      <c r="G88" s="54"/>
      <c r="H88" s="54"/>
      <c r="I88" s="54"/>
      <c r="J88" s="54"/>
      <c r="K88" s="54"/>
      <c r="L88" s="54"/>
      <c r="M88" s="57"/>
      <c r="N88" s="57"/>
      <c r="O88" s="57"/>
      <c r="P88" s="57"/>
      <c r="Q88" s="57"/>
      <c r="R88" s="47"/>
      <c r="S88" s="47"/>
      <c r="T88" s="47"/>
      <c r="U88" s="47"/>
      <c r="V88" s="47"/>
      <c r="W88" s="48"/>
      <c r="X88" s="55"/>
      <c r="Y88" s="56"/>
      <c r="Z88" s="51" t="e">
        <f aca="false">IFERROR(VLOOKUP(Y88,))</f>
        <v>#VALUE!</v>
      </c>
      <c r="AA88" s="52"/>
    </row>
    <row r="89" customFormat="false" ht="33.9" hidden="false" customHeight="true" outlineLevel="0" collapsed="false">
      <c r="A89" s="10"/>
      <c r="B89" s="53" t="n">
        <f aca="false">B88+1</f>
        <v>51</v>
      </c>
      <c r="C89" s="60"/>
      <c r="D89" s="60"/>
      <c r="E89" s="60"/>
      <c r="F89" s="60"/>
      <c r="G89" s="60"/>
      <c r="H89" s="60"/>
      <c r="I89" s="60"/>
      <c r="J89" s="60"/>
      <c r="K89" s="60"/>
      <c r="L89" s="60"/>
      <c r="M89" s="57"/>
      <c r="N89" s="57"/>
      <c r="O89" s="57"/>
      <c r="P89" s="57"/>
      <c r="Q89" s="57"/>
      <c r="R89" s="47"/>
      <c r="S89" s="47"/>
      <c r="T89" s="47"/>
      <c r="U89" s="47"/>
      <c r="V89" s="47"/>
      <c r="W89" s="48"/>
      <c r="X89" s="55"/>
      <c r="Y89" s="56"/>
      <c r="Z89" s="51" t="e">
        <f aca="false">IFERROR(VLOOKUP(Y89,))</f>
        <v>#VALUE!</v>
      </c>
      <c r="AA89" s="52"/>
    </row>
    <row r="90" customFormat="false" ht="33.9" hidden="false" customHeight="true" outlineLevel="0" collapsed="false">
      <c r="A90" s="10"/>
      <c r="B90" s="53" t="n">
        <f aca="false">B89+1</f>
        <v>52</v>
      </c>
      <c r="C90" s="60"/>
      <c r="D90" s="60"/>
      <c r="E90" s="60"/>
      <c r="F90" s="60"/>
      <c r="G90" s="60"/>
      <c r="H90" s="60"/>
      <c r="I90" s="60"/>
      <c r="J90" s="60"/>
      <c r="K90" s="60"/>
      <c r="L90" s="60"/>
      <c r="M90" s="57"/>
      <c r="N90" s="57"/>
      <c r="O90" s="57"/>
      <c r="P90" s="57"/>
      <c r="Q90" s="57"/>
      <c r="R90" s="47"/>
      <c r="S90" s="47"/>
      <c r="T90" s="47"/>
      <c r="U90" s="47"/>
      <c r="V90" s="47"/>
      <c r="W90" s="48"/>
      <c r="X90" s="55"/>
      <c r="Y90" s="56"/>
      <c r="Z90" s="51" t="e">
        <f aca="false">IFERROR(VLOOKUP(Y90,))</f>
        <v>#VALUE!</v>
      </c>
      <c r="AA90" s="52"/>
    </row>
    <row r="91" customFormat="false" ht="33.9" hidden="false" customHeight="true" outlineLevel="0" collapsed="false">
      <c r="A91" s="10"/>
      <c r="B91" s="53" t="n">
        <f aca="false">B90+1</f>
        <v>53</v>
      </c>
      <c r="C91" s="60"/>
      <c r="D91" s="60"/>
      <c r="E91" s="60"/>
      <c r="F91" s="60"/>
      <c r="G91" s="60"/>
      <c r="H91" s="60"/>
      <c r="I91" s="60"/>
      <c r="J91" s="60"/>
      <c r="K91" s="60"/>
      <c r="L91" s="60"/>
      <c r="M91" s="57"/>
      <c r="N91" s="57"/>
      <c r="O91" s="57"/>
      <c r="P91" s="57"/>
      <c r="Q91" s="57"/>
      <c r="R91" s="47"/>
      <c r="S91" s="47"/>
      <c r="T91" s="47"/>
      <c r="U91" s="47"/>
      <c r="V91" s="47"/>
      <c r="W91" s="48"/>
      <c r="X91" s="55"/>
      <c r="Y91" s="56"/>
      <c r="Z91" s="51" t="e">
        <f aca="false">IFERROR(VLOOKUP(Y91,))</f>
        <v>#VALUE!</v>
      </c>
      <c r="AA91" s="52"/>
    </row>
    <row r="92" customFormat="false" ht="33.9" hidden="false" customHeight="true" outlineLevel="0" collapsed="false">
      <c r="A92" s="10"/>
      <c r="B92" s="53" t="n">
        <f aca="false">B91+1</f>
        <v>54</v>
      </c>
      <c r="C92" s="60"/>
      <c r="D92" s="60"/>
      <c r="E92" s="60"/>
      <c r="F92" s="60"/>
      <c r="G92" s="60"/>
      <c r="H92" s="60"/>
      <c r="I92" s="60"/>
      <c r="J92" s="60"/>
      <c r="K92" s="60"/>
      <c r="L92" s="60"/>
      <c r="M92" s="57"/>
      <c r="N92" s="57"/>
      <c r="O92" s="57"/>
      <c r="P92" s="57"/>
      <c r="Q92" s="57"/>
      <c r="R92" s="47"/>
      <c r="S92" s="47"/>
      <c r="T92" s="47"/>
      <c r="U92" s="47"/>
      <c r="V92" s="47"/>
      <c r="W92" s="48"/>
      <c r="X92" s="55"/>
      <c r="Y92" s="56"/>
      <c r="Z92" s="51" t="e">
        <f aca="false">IFERROR(VLOOKUP(Y92,))</f>
        <v>#VALUE!</v>
      </c>
      <c r="AA92" s="52"/>
    </row>
    <row r="93" customFormat="false" ht="33.9" hidden="false" customHeight="true" outlineLevel="0" collapsed="false">
      <c r="A93" s="10"/>
      <c r="B93" s="53" t="n">
        <f aca="false">B92+1</f>
        <v>55</v>
      </c>
      <c r="C93" s="60"/>
      <c r="D93" s="60"/>
      <c r="E93" s="60"/>
      <c r="F93" s="60"/>
      <c r="G93" s="60"/>
      <c r="H93" s="60"/>
      <c r="I93" s="60"/>
      <c r="J93" s="60"/>
      <c r="K93" s="60"/>
      <c r="L93" s="60"/>
      <c r="M93" s="57"/>
      <c r="N93" s="57"/>
      <c r="O93" s="57"/>
      <c r="P93" s="57"/>
      <c r="Q93" s="57"/>
      <c r="R93" s="47"/>
      <c r="S93" s="47"/>
      <c r="T93" s="47"/>
      <c r="U93" s="47"/>
      <c r="V93" s="47"/>
      <c r="W93" s="48"/>
      <c r="X93" s="55"/>
      <c r="Y93" s="56"/>
      <c r="Z93" s="51" t="e">
        <f aca="false">IFERROR(VLOOKUP(Y93,))</f>
        <v>#VALUE!</v>
      </c>
      <c r="AA93" s="52"/>
    </row>
    <row r="94" customFormat="false" ht="33.9" hidden="false" customHeight="true" outlineLevel="0" collapsed="false">
      <c r="A94" s="10"/>
      <c r="B94" s="53" t="n">
        <f aca="false">B93+1</f>
        <v>56</v>
      </c>
      <c r="C94" s="60"/>
      <c r="D94" s="60"/>
      <c r="E94" s="60"/>
      <c r="F94" s="60"/>
      <c r="G94" s="60"/>
      <c r="H94" s="60"/>
      <c r="I94" s="60"/>
      <c r="J94" s="60"/>
      <c r="K94" s="60"/>
      <c r="L94" s="60"/>
      <c r="M94" s="57"/>
      <c r="N94" s="57"/>
      <c r="O94" s="57"/>
      <c r="P94" s="57"/>
      <c r="Q94" s="57"/>
      <c r="R94" s="47"/>
      <c r="S94" s="47"/>
      <c r="T94" s="47"/>
      <c r="U94" s="47"/>
      <c r="V94" s="47"/>
      <c r="W94" s="48"/>
      <c r="X94" s="55"/>
      <c r="Y94" s="56"/>
      <c r="Z94" s="51" t="e">
        <f aca="false">IFERROR(VLOOKUP(Y94,))</f>
        <v>#VALUE!</v>
      </c>
      <c r="AA94" s="52"/>
    </row>
    <row r="95" customFormat="false" ht="33.9" hidden="false" customHeight="true" outlineLevel="0" collapsed="false">
      <c r="A95" s="10"/>
      <c r="B95" s="53" t="n">
        <f aca="false">B94+1</f>
        <v>57</v>
      </c>
      <c r="C95" s="60"/>
      <c r="D95" s="60"/>
      <c r="E95" s="60"/>
      <c r="F95" s="60"/>
      <c r="G95" s="60"/>
      <c r="H95" s="60"/>
      <c r="I95" s="60"/>
      <c r="J95" s="60"/>
      <c r="K95" s="60"/>
      <c r="L95" s="60"/>
      <c r="M95" s="57"/>
      <c r="N95" s="57"/>
      <c r="O95" s="57"/>
      <c r="P95" s="57"/>
      <c r="Q95" s="57"/>
      <c r="R95" s="47"/>
      <c r="S95" s="47"/>
      <c r="T95" s="47"/>
      <c r="U95" s="47"/>
      <c r="V95" s="47"/>
      <c r="W95" s="48"/>
      <c r="X95" s="55"/>
      <c r="Y95" s="56"/>
      <c r="Z95" s="51" t="e">
        <f aca="false">IFERROR(VLOOKUP(Y95,))</f>
        <v>#VALUE!</v>
      </c>
      <c r="AA95" s="52"/>
    </row>
    <row r="96" customFormat="false" ht="33.9" hidden="false" customHeight="true" outlineLevel="0" collapsed="false">
      <c r="A96" s="10"/>
      <c r="B96" s="53" t="n">
        <f aca="false">B95+1</f>
        <v>58</v>
      </c>
      <c r="C96" s="60"/>
      <c r="D96" s="60"/>
      <c r="E96" s="60"/>
      <c r="F96" s="60"/>
      <c r="G96" s="60"/>
      <c r="H96" s="60"/>
      <c r="I96" s="60"/>
      <c r="J96" s="60"/>
      <c r="K96" s="60"/>
      <c r="L96" s="60"/>
      <c r="M96" s="57"/>
      <c r="N96" s="57"/>
      <c r="O96" s="57"/>
      <c r="P96" s="57"/>
      <c r="Q96" s="57"/>
      <c r="R96" s="47"/>
      <c r="S96" s="47"/>
      <c r="T96" s="47"/>
      <c r="U96" s="47"/>
      <c r="V96" s="47"/>
      <c r="W96" s="48"/>
      <c r="X96" s="55"/>
      <c r="Y96" s="56"/>
      <c r="Z96" s="51" t="e">
        <f aca="false">IFERROR(VLOOKUP(Y96,))</f>
        <v>#VALUE!</v>
      </c>
      <c r="AA96" s="52"/>
    </row>
    <row r="97" customFormat="false" ht="33.9" hidden="false" customHeight="true" outlineLevel="0" collapsed="false">
      <c r="A97" s="10"/>
      <c r="B97" s="53" t="n">
        <f aca="false">B96+1</f>
        <v>59</v>
      </c>
      <c r="C97" s="60"/>
      <c r="D97" s="60"/>
      <c r="E97" s="60"/>
      <c r="F97" s="60"/>
      <c r="G97" s="60"/>
      <c r="H97" s="60"/>
      <c r="I97" s="60"/>
      <c r="J97" s="60"/>
      <c r="K97" s="60"/>
      <c r="L97" s="60"/>
      <c r="M97" s="57"/>
      <c r="N97" s="57"/>
      <c r="O97" s="57"/>
      <c r="P97" s="57"/>
      <c r="Q97" s="57"/>
      <c r="R97" s="47"/>
      <c r="S97" s="47"/>
      <c r="T97" s="47"/>
      <c r="U97" s="47"/>
      <c r="V97" s="47"/>
      <c r="W97" s="48"/>
      <c r="X97" s="55"/>
      <c r="Y97" s="56"/>
      <c r="Z97" s="51" t="e">
        <f aca="false">IFERROR(VLOOKUP(Y97,))</f>
        <v>#VALUE!</v>
      </c>
      <c r="AA97" s="52"/>
    </row>
    <row r="98" customFormat="false" ht="33.9" hidden="false" customHeight="true" outlineLevel="0" collapsed="false">
      <c r="A98" s="10"/>
      <c r="B98" s="53" t="n">
        <f aca="false">B97+1</f>
        <v>60</v>
      </c>
      <c r="C98" s="60"/>
      <c r="D98" s="60"/>
      <c r="E98" s="60"/>
      <c r="F98" s="60"/>
      <c r="G98" s="60"/>
      <c r="H98" s="60"/>
      <c r="I98" s="60"/>
      <c r="J98" s="60"/>
      <c r="K98" s="60"/>
      <c r="L98" s="60"/>
      <c r="M98" s="57"/>
      <c r="N98" s="57"/>
      <c r="O98" s="57"/>
      <c r="P98" s="57"/>
      <c r="Q98" s="57"/>
      <c r="R98" s="47"/>
      <c r="S98" s="47"/>
      <c r="T98" s="47"/>
      <c r="U98" s="47"/>
      <c r="V98" s="47"/>
      <c r="W98" s="48"/>
      <c r="X98" s="55"/>
      <c r="Y98" s="56"/>
      <c r="Z98" s="51" t="e">
        <f aca="false">IFERROR(VLOOKUP(Y98,))</f>
        <v>#VALUE!</v>
      </c>
      <c r="AA98" s="52"/>
    </row>
    <row r="99" customFormat="false" ht="33.9" hidden="false" customHeight="true" outlineLevel="0" collapsed="false">
      <c r="A99" s="10"/>
      <c r="B99" s="53" t="n">
        <f aca="false">B98+1</f>
        <v>61</v>
      </c>
      <c r="C99" s="60"/>
      <c r="D99" s="60"/>
      <c r="E99" s="60"/>
      <c r="F99" s="60"/>
      <c r="G99" s="60"/>
      <c r="H99" s="60"/>
      <c r="I99" s="60"/>
      <c r="J99" s="60"/>
      <c r="K99" s="60"/>
      <c r="L99" s="60"/>
      <c r="M99" s="57"/>
      <c r="N99" s="57"/>
      <c r="O99" s="57"/>
      <c r="P99" s="57"/>
      <c r="Q99" s="57"/>
      <c r="R99" s="47"/>
      <c r="S99" s="47"/>
      <c r="T99" s="47"/>
      <c r="U99" s="47"/>
      <c r="V99" s="47"/>
      <c r="W99" s="48"/>
      <c r="X99" s="55"/>
      <c r="Y99" s="56"/>
      <c r="Z99" s="51" t="e">
        <f aca="false">IFERROR(VLOOKUP(Y99,))</f>
        <v>#VALUE!</v>
      </c>
      <c r="AA99" s="52"/>
    </row>
    <row r="100" customFormat="false" ht="33.9" hidden="false" customHeight="true" outlineLevel="0" collapsed="false">
      <c r="A100" s="10"/>
      <c r="B100" s="53" t="n">
        <f aca="false">B99+1</f>
        <v>62</v>
      </c>
      <c r="C100" s="60"/>
      <c r="D100" s="60"/>
      <c r="E100" s="60"/>
      <c r="F100" s="60"/>
      <c r="G100" s="60"/>
      <c r="H100" s="60"/>
      <c r="I100" s="60"/>
      <c r="J100" s="60"/>
      <c r="K100" s="60"/>
      <c r="L100" s="60"/>
      <c r="M100" s="57"/>
      <c r="N100" s="57"/>
      <c r="O100" s="57"/>
      <c r="P100" s="57"/>
      <c r="Q100" s="57"/>
      <c r="R100" s="47"/>
      <c r="S100" s="47"/>
      <c r="T100" s="47"/>
      <c r="U100" s="47"/>
      <c r="V100" s="47"/>
      <c r="W100" s="48"/>
      <c r="X100" s="55"/>
      <c r="Y100" s="56"/>
      <c r="Z100" s="51" t="e">
        <f aca="false">IFERROR(VLOOKUP(Y100,))</f>
        <v>#VALUE!</v>
      </c>
      <c r="AA100" s="52"/>
    </row>
    <row r="101" customFormat="false" ht="33.9" hidden="false" customHeight="true" outlineLevel="0" collapsed="false">
      <c r="A101" s="10"/>
      <c r="B101" s="53" t="n">
        <f aca="false">B100+1</f>
        <v>63</v>
      </c>
      <c r="C101" s="60"/>
      <c r="D101" s="60"/>
      <c r="E101" s="60"/>
      <c r="F101" s="60"/>
      <c r="G101" s="60"/>
      <c r="H101" s="60"/>
      <c r="I101" s="60"/>
      <c r="J101" s="60"/>
      <c r="K101" s="60"/>
      <c r="L101" s="60"/>
      <c r="M101" s="57"/>
      <c r="N101" s="57"/>
      <c r="O101" s="57"/>
      <c r="P101" s="57"/>
      <c r="Q101" s="57"/>
      <c r="R101" s="47"/>
      <c r="S101" s="47"/>
      <c r="T101" s="47"/>
      <c r="U101" s="47"/>
      <c r="V101" s="47"/>
      <c r="W101" s="48"/>
      <c r="X101" s="55"/>
      <c r="Y101" s="56"/>
      <c r="Z101" s="51" t="e">
        <f aca="false">IFERROR(VLOOKUP(Y101,))</f>
        <v>#VALUE!</v>
      </c>
      <c r="AA101" s="52"/>
    </row>
    <row r="102" customFormat="false" ht="33.9" hidden="false" customHeight="true" outlineLevel="0" collapsed="false">
      <c r="A102" s="10"/>
      <c r="B102" s="53" t="n">
        <f aca="false">B101+1</f>
        <v>64</v>
      </c>
      <c r="C102" s="60"/>
      <c r="D102" s="60"/>
      <c r="E102" s="60"/>
      <c r="F102" s="60"/>
      <c r="G102" s="60"/>
      <c r="H102" s="60"/>
      <c r="I102" s="60"/>
      <c r="J102" s="60"/>
      <c r="K102" s="60"/>
      <c r="L102" s="60"/>
      <c r="M102" s="57"/>
      <c r="N102" s="57"/>
      <c r="O102" s="57"/>
      <c r="P102" s="57"/>
      <c r="Q102" s="57"/>
      <c r="R102" s="47"/>
      <c r="S102" s="47"/>
      <c r="T102" s="47"/>
      <c r="U102" s="47"/>
      <c r="V102" s="47"/>
      <c r="W102" s="48"/>
      <c r="X102" s="55"/>
      <c r="Y102" s="56"/>
      <c r="Z102" s="51" t="e">
        <f aca="false">IFERROR(VLOOKUP(Y102,))</f>
        <v>#VALUE!</v>
      </c>
      <c r="AA102" s="52"/>
    </row>
    <row r="103" customFormat="false" ht="33.9" hidden="false" customHeight="true" outlineLevel="0" collapsed="false">
      <c r="A103" s="10"/>
      <c r="B103" s="53" t="n">
        <f aca="false">B102+1</f>
        <v>65</v>
      </c>
      <c r="C103" s="60"/>
      <c r="D103" s="60"/>
      <c r="E103" s="60"/>
      <c r="F103" s="60"/>
      <c r="G103" s="60"/>
      <c r="H103" s="60"/>
      <c r="I103" s="60"/>
      <c r="J103" s="60"/>
      <c r="K103" s="60"/>
      <c r="L103" s="60"/>
      <c r="M103" s="57"/>
      <c r="N103" s="57"/>
      <c r="O103" s="57"/>
      <c r="P103" s="57"/>
      <c r="Q103" s="57"/>
      <c r="R103" s="47"/>
      <c r="S103" s="47"/>
      <c r="T103" s="47"/>
      <c r="U103" s="47"/>
      <c r="V103" s="47"/>
      <c r="W103" s="48"/>
      <c r="X103" s="55"/>
      <c r="Y103" s="56"/>
      <c r="Z103" s="51" t="e">
        <f aca="false">IFERROR(VLOOKUP(Y103,))</f>
        <v>#VALUE!</v>
      </c>
      <c r="AA103" s="52"/>
    </row>
    <row r="104" customFormat="false" ht="33.9" hidden="false" customHeight="true" outlineLevel="0" collapsed="false">
      <c r="A104" s="10"/>
      <c r="B104" s="53" t="n">
        <f aca="false">B103+1</f>
        <v>66</v>
      </c>
      <c r="C104" s="60"/>
      <c r="D104" s="60"/>
      <c r="E104" s="60"/>
      <c r="F104" s="60"/>
      <c r="G104" s="60"/>
      <c r="H104" s="60"/>
      <c r="I104" s="60"/>
      <c r="J104" s="60"/>
      <c r="K104" s="60"/>
      <c r="L104" s="60"/>
      <c r="M104" s="57"/>
      <c r="N104" s="57"/>
      <c r="O104" s="57"/>
      <c r="P104" s="57"/>
      <c r="Q104" s="57"/>
      <c r="R104" s="47"/>
      <c r="S104" s="47"/>
      <c r="T104" s="47"/>
      <c r="U104" s="47"/>
      <c r="V104" s="47"/>
      <c r="W104" s="48"/>
      <c r="X104" s="55"/>
      <c r="Y104" s="56"/>
      <c r="Z104" s="51" t="e">
        <f aca="false">IFERROR(VLOOKUP(Y104,))</f>
        <v>#VALUE!</v>
      </c>
      <c r="AA104" s="52"/>
    </row>
    <row r="105" customFormat="false" ht="33.9" hidden="false" customHeight="true" outlineLevel="0" collapsed="false">
      <c r="A105" s="10"/>
      <c r="B105" s="53" t="n">
        <f aca="false">B104+1</f>
        <v>67</v>
      </c>
      <c r="C105" s="60"/>
      <c r="D105" s="60"/>
      <c r="E105" s="60"/>
      <c r="F105" s="60"/>
      <c r="G105" s="60"/>
      <c r="H105" s="60"/>
      <c r="I105" s="60"/>
      <c r="J105" s="60"/>
      <c r="K105" s="60"/>
      <c r="L105" s="60"/>
      <c r="M105" s="57"/>
      <c r="N105" s="57"/>
      <c r="O105" s="57"/>
      <c r="P105" s="57"/>
      <c r="Q105" s="57"/>
      <c r="R105" s="47"/>
      <c r="S105" s="47"/>
      <c r="T105" s="47"/>
      <c r="U105" s="47"/>
      <c r="V105" s="47"/>
      <c r="W105" s="48"/>
      <c r="X105" s="55"/>
      <c r="Y105" s="56"/>
      <c r="Z105" s="51" t="e">
        <f aca="false">IFERROR(VLOOKUP(Y105,))</f>
        <v>#VALUE!</v>
      </c>
      <c r="AA105" s="52"/>
    </row>
    <row r="106" customFormat="false" ht="33.9" hidden="false" customHeight="true" outlineLevel="0" collapsed="false">
      <c r="A106" s="10"/>
      <c r="B106" s="53" t="n">
        <f aca="false">B105+1</f>
        <v>68</v>
      </c>
      <c r="C106" s="60"/>
      <c r="D106" s="60"/>
      <c r="E106" s="60"/>
      <c r="F106" s="60"/>
      <c r="G106" s="60"/>
      <c r="H106" s="60"/>
      <c r="I106" s="60"/>
      <c r="J106" s="60"/>
      <c r="K106" s="60"/>
      <c r="L106" s="60"/>
      <c r="M106" s="57"/>
      <c r="N106" s="57"/>
      <c r="O106" s="57"/>
      <c r="P106" s="57"/>
      <c r="Q106" s="57"/>
      <c r="R106" s="47"/>
      <c r="S106" s="47"/>
      <c r="T106" s="47"/>
      <c r="U106" s="47"/>
      <c r="V106" s="47"/>
      <c r="W106" s="48"/>
      <c r="X106" s="55"/>
      <c r="Y106" s="56"/>
      <c r="Z106" s="51" t="e">
        <f aca="false">IFERROR(VLOOKUP(Y106,))</f>
        <v>#VALUE!</v>
      </c>
      <c r="AA106" s="52"/>
    </row>
    <row r="107" customFormat="false" ht="33.9" hidden="false" customHeight="true" outlineLevel="0" collapsed="false">
      <c r="A107" s="10"/>
      <c r="B107" s="53" t="n">
        <f aca="false">B106+1</f>
        <v>69</v>
      </c>
      <c r="C107" s="60"/>
      <c r="D107" s="60"/>
      <c r="E107" s="60"/>
      <c r="F107" s="60"/>
      <c r="G107" s="60"/>
      <c r="H107" s="60"/>
      <c r="I107" s="60"/>
      <c r="J107" s="60"/>
      <c r="K107" s="60"/>
      <c r="L107" s="60"/>
      <c r="M107" s="57"/>
      <c r="N107" s="57"/>
      <c r="O107" s="57"/>
      <c r="P107" s="57"/>
      <c r="Q107" s="57"/>
      <c r="R107" s="47"/>
      <c r="S107" s="47"/>
      <c r="T107" s="47"/>
      <c r="U107" s="47"/>
      <c r="V107" s="47"/>
      <c r="W107" s="48"/>
      <c r="X107" s="55"/>
      <c r="Y107" s="56"/>
      <c r="Z107" s="51" t="e">
        <f aca="false">IFERROR(VLOOKUP(Y107,))</f>
        <v>#VALUE!</v>
      </c>
      <c r="AA107" s="52"/>
    </row>
    <row r="108" customFormat="false" ht="33.9" hidden="false" customHeight="true" outlineLevel="0" collapsed="false">
      <c r="A108" s="10"/>
      <c r="B108" s="53" t="n">
        <f aca="false">B107+1</f>
        <v>70</v>
      </c>
      <c r="C108" s="60"/>
      <c r="D108" s="60"/>
      <c r="E108" s="60"/>
      <c r="F108" s="60"/>
      <c r="G108" s="60"/>
      <c r="H108" s="60"/>
      <c r="I108" s="60"/>
      <c r="J108" s="60"/>
      <c r="K108" s="60"/>
      <c r="L108" s="60"/>
      <c r="M108" s="57"/>
      <c r="N108" s="57"/>
      <c r="O108" s="57"/>
      <c r="P108" s="57"/>
      <c r="Q108" s="57"/>
      <c r="R108" s="47"/>
      <c r="S108" s="47"/>
      <c r="T108" s="47"/>
      <c r="U108" s="47"/>
      <c r="V108" s="47"/>
      <c r="W108" s="48"/>
      <c r="X108" s="55"/>
      <c r="Y108" s="56"/>
      <c r="Z108" s="51" t="e">
        <f aca="false">IFERROR(VLOOKUP(Y108,))</f>
        <v>#VALUE!</v>
      </c>
      <c r="AA108" s="52"/>
    </row>
    <row r="109" customFormat="false" ht="33.9" hidden="false" customHeight="true" outlineLevel="0" collapsed="false">
      <c r="A109" s="10"/>
      <c r="B109" s="53" t="n">
        <f aca="false">B108+1</f>
        <v>71</v>
      </c>
      <c r="C109" s="60"/>
      <c r="D109" s="60"/>
      <c r="E109" s="60"/>
      <c r="F109" s="60"/>
      <c r="G109" s="60"/>
      <c r="H109" s="60"/>
      <c r="I109" s="60"/>
      <c r="J109" s="60"/>
      <c r="K109" s="60"/>
      <c r="L109" s="60"/>
      <c r="M109" s="57"/>
      <c r="N109" s="57"/>
      <c r="O109" s="57"/>
      <c r="P109" s="57"/>
      <c r="Q109" s="57"/>
      <c r="R109" s="47"/>
      <c r="S109" s="47"/>
      <c r="T109" s="47"/>
      <c r="U109" s="47"/>
      <c r="V109" s="47"/>
      <c r="W109" s="48"/>
      <c r="X109" s="55"/>
      <c r="Y109" s="56"/>
      <c r="Z109" s="51" t="e">
        <f aca="false">IFERROR(VLOOKUP(Y109,))</f>
        <v>#VALUE!</v>
      </c>
      <c r="AA109" s="52"/>
    </row>
    <row r="110" customFormat="false" ht="33.9" hidden="false" customHeight="true" outlineLevel="0" collapsed="false">
      <c r="A110" s="10"/>
      <c r="B110" s="53" t="n">
        <f aca="false">B109+1</f>
        <v>72</v>
      </c>
      <c r="C110" s="60"/>
      <c r="D110" s="60"/>
      <c r="E110" s="60"/>
      <c r="F110" s="60"/>
      <c r="G110" s="60"/>
      <c r="H110" s="60"/>
      <c r="I110" s="60"/>
      <c r="J110" s="60"/>
      <c r="K110" s="60"/>
      <c r="L110" s="60"/>
      <c r="M110" s="57"/>
      <c r="N110" s="57"/>
      <c r="O110" s="57"/>
      <c r="P110" s="57"/>
      <c r="Q110" s="57"/>
      <c r="R110" s="47"/>
      <c r="S110" s="47"/>
      <c r="T110" s="47"/>
      <c r="U110" s="47"/>
      <c r="V110" s="47"/>
      <c r="W110" s="48"/>
      <c r="X110" s="55"/>
      <c r="Y110" s="56"/>
      <c r="Z110" s="51" t="e">
        <f aca="false">IFERROR(VLOOKUP(Y110,))</f>
        <v>#VALUE!</v>
      </c>
      <c r="AA110" s="52"/>
    </row>
    <row r="111" customFormat="false" ht="33.9" hidden="false" customHeight="true" outlineLevel="0" collapsed="false">
      <c r="A111" s="10"/>
      <c r="B111" s="53" t="n">
        <f aca="false">B110+1</f>
        <v>73</v>
      </c>
      <c r="C111" s="60"/>
      <c r="D111" s="60"/>
      <c r="E111" s="60"/>
      <c r="F111" s="60"/>
      <c r="G111" s="60"/>
      <c r="H111" s="60"/>
      <c r="I111" s="60"/>
      <c r="J111" s="60"/>
      <c r="K111" s="60"/>
      <c r="L111" s="60"/>
      <c r="M111" s="57"/>
      <c r="N111" s="57"/>
      <c r="O111" s="57"/>
      <c r="P111" s="57"/>
      <c r="Q111" s="57"/>
      <c r="R111" s="47"/>
      <c r="S111" s="47"/>
      <c r="T111" s="47"/>
      <c r="U111" s="47"/>
      <c r="V111" s="47"/>
      <c r="W111" s="48"/>
      <c r="X111" s="55"/>
      <c r="Y111" s="56"/>
      <c r="Z111" s="51" t="e">
        <f aca="false">IFERROR(VLOOKUP(Y111,))</f>
        <v>#VALUE!</v>
      </c>
      <c r="AA111" s="52"/>
    </row>
    <row r="112" customFormat="false" ht="33.9" hidden="false" customHeight="true" outlineLevel="0" collapsed="false">
      <c r="A112" s="10"/>
      <c r="B112" s="53" t="n">
        <f aca="false">B111+1</f>
        <v>74</v>
      </c>
      <c r="C112" s="60"/>
      <c r="D112" s="60"/>
      <c r="E112" s="60"/>
      <c r="F112" s="60"/>
      <c r="G112" s="60"/>
      <c r="H112" s="60"/>
      <c r="I112" s="60"/>
      <c r="J112" s="60"/>
      <c r="K112" s="60"/>
      <c r="L112" s="60"/>
      <c r="M112" s="57"/>
      <c r="N112" s="57"/>
      <c r="O112" s="57"/>
      <c r="P112" s="57"/>
      <c r="Q112" s="57"/>
      <c r="R112" s="47"/>
      <c r="S112" s="47"/>
      <c r="T112" s="47"/>
      <c r="U112" s="47"/>
      <c r="V112" s="47"/>
      <c r="W112" s="48"/>
      <c r="X112" s="55"/>
      <c r="Y112" s="56"/>
      <c r="Z112" s="51" t="e">
        <f aca="false">IFERROR(VLOOKUP(Y112,))</f>
        <v>#VALUE!</v>
      </c>
      <c r="AA112" s="52"/>
    </row>
    <row r="113" customFormat="false" ht="33.9" hidden="false" customHeight="true" outlineLevel="0" collapsed="false">
      <c r="A113" s="10"/>
      <c r="B113" s="53" t="n">
        <f aca="false">B112+1</f>
        <v>75</v>
      </c>
      <c r="C113" s="60"/>
      <c r="D113" s="60"/>
      <c r="E113" s="60"/>
      <c r="F113" s="60"/>
      <c r="G113" s="60"/>
      <c r="H113" s="60"/>
      <c r="I113" s="60"/>
      <c r="J113" s="60"/>
      <c r="K113" s="60"/>
      <c r="L113" s="60"/>
      <c r="M113" s="57"/>
      <c r="N113" s="57"/>
      <c r="O113" s="57"/>
      <c r="P113" s="57"/>
      <c r="Q113" s="57"/>
      <c r="R113" s="47"/>
      <c r="S113" s="47"/>
      <c r="T113" s="47"/>
      <c r="U113" s="47"/>
      <c r="V113" s="47"/>
      <c r="W113" s="48"/>
      <c r="X113" s="55"/>
      <c r="Y113" s="56"/>
      <c r="Z113" s="51" t="e">
        <f aca="false">IFERROR(VLOOKUP(Y113,))</f>
        <v>#VALUE!</v>
      </c>
      <c r="AA113" s="52"/>
    </row>
    <row r="114" customFormat="false" ht="33.9" hidden="false" customHeight="true" outlineLevel="0" collapsed="false">
      <c r="A114" s="10"/>
      <c r="B114" s="53" t="n">
        <f aca="false">B113+1</f>
        <v>76</v>
      </c>
      <c r="C114" s="60"/>
      <c r="D114" s="60"/>
      <c r="E114" s="60"/>
      <c r="F114" s="60"/>
      <c r="G114" s="60"/>
      <c r="H114" s="60"/>
      <c r="I114" s="60"/>
      <c r="J114" s="60"/>
      <c r="K114" s="60"/>
      <c r="L114" s="60"/>
      <c r="M114" s="57"/>
      <c r="N114" s="57"/>
      <c r="O114" s="57"/>
      <c r="P114" s="57"/>
      <c r="Q114" s="57"/>
      <c r="R114" s="47"/>
      <c r="S114" s="47"/>
      <c r="T114" s="47"/>
      <c r="U114" s="47"/>
      <c r="V114" s="47"/>
      <c r="W114" s="48"/>
      <c r="X114" s="55"/>
      <c r="Y114" s="56"/>
      <c r="Z114" s="51" t="e">
        <f aca="false">IFERROR(VLOOKUP(Y114,))</f>
        <v>#VALUE!</v>
      </c>
      <c r="AA114" s="52"/>
    </row>
    <row r="115" customFormat="false" ht="33.9" hidden="false" customHeight="true" outlineLevel="0" collapsed="false">
      <c r="A115" s="10"/>
      <c r="B115" s="53" t="n">
        <f aca="false">B114+1</f>
        <v>77</v>
      </c>
      <c r="C115" s="60"/>
      <c r="D115" s="60"/>
      <c r="E115" s="60"/>
      <c r="F115" s="60"/>
      <c r="G115" s="60"/>
      <c r="H115" s="60"/>
      <c r="I115" s="60"/>
      <c r="J115" s="60"/>
      <c r="K115" s="60"/>
      <c r="L115" s="60"/>
      <c r="M115" s="57"/>
      <c r="N115" s="57"/>
      <c r="O115" s="57"/>
      <c r="P115" s="57"/>
      <c r="Q115" s="57"/>
      <c r="R115" s="47"/>
      <c r="S115" s="47"/>
      <c r="T115" s="47"/>
      <c r="U115" s="47"/>
      <c r="V115" s="47"/>
      <c r="W115" s="48"/>
      <c r="X115" s="55"/>
      <c r="Y115" s="56"/>
      <c r="Z115" s="51" t="e">
        <f aca="false">IFERROR(VLOOKUP(Y115,))</f>
        <v>#VALUE!</v>
      </c>
      <c r="AA115" s="52"/>
    </row>
    <row r="116" customFormat="false" ht="33.9" hidden="false" customHeight="true" outlineLevel="0" collapsed="false">
      <c r="A116" s="10"/>
      <c r="B116" s="53" t="n">
        <f aca="false">B115+1</f>
        <v>78</v>
      </c>
      <c r="C116" s="60"/>
      <c r="D116" s="60"/>
      <c r="E116" s="60"/>
      <c r="F116" s="60"/>
      <c r="G116" s="60"/>
      <c r="H116" s="60"/>
      <c r="I116" s="60"/>
      <c r="J116" s="60"/>
      <c r="K116" s="60"/>
      <c r="L116" s="60"/>
      <c r="M116" s="57"/>
      <c r="N116" s="57"/>
      <c r="O116" s="57"/>
      <c r="P116" s="57"/>
      <c r="Q116" s="57"/>
      <c r="R116" s="47"/>
      <c r="S116" s="47"/>
      <c r="T116" s="47"/>
      <c r="U116" s="47"/>
      <c r="V116" s="47"/>
      <c r="W116" s="48"/>
      <c r="X116" s="55"/>
      <c r="Y116" s="56"/>
      <c r="Z116" s="51" t="e">
        <f aca="false">IFERROR(VLOOKUP(Y116,))</f>
        <v>#VALUE!</v>
      </c>
      <c r="AA116" s="52"/>
    </row>
    <row r="117" customFormat="false" ht="33.9" hidden="false" customHeight="true" outlineLevel="0" collapsed="false">
      <c r="A117" s="10"/>
      <c r="B117" s="53" t="n">
        <f aca="false">B116+1</f>
        <v>79</v>
      </c>
      <c r="C117" s="60"/>
      <c r="D117" s="60"/>
      <c r="E117" s="60"/>
      <c r="F117" s="60"/>
      <c r="G117" s="60"/>
      <c r="H117" s="60"/>
      <c r="I117" s="60"/>
      <c r="J117" s="60"/>
      <c r="K117" s="60"/>
      <c r="L117" s="60"/>
      <c r="M117" s="57"/>
      <c r="N117" s="57"/>
      <c r="O117" s="57"/>
      <c r="P117" s="57"/>
      <c r="Q117" s="57"/>
      <c r="R117" s="47"/>
      <c r="S117" s="47"/>
      <c r="T117" s="47"/>
      <c r="U117" s="47"/>
      <c r="V117" s="47"/>
      <c r="W117" s="48"/>
      <c r="X117" s="55"/>
      <c r="Y117" s="56"/>
      <c r="Z117" s="51" t="e">
        <f aca="false">IFERROR(VLOOKUP(Y117,))</f>
        <v>#VALUE!</v>
      </c>
      <c r="AA117" s="52"/>
    </row>
    <row r="118" customFormat="false" ht="33.9" hidden="false" customHeight="true" outlineLevel="0" collapsed="false">
      <c r="A118" s="10"/>
      <c r="B118" s="53" t="n">
        <f aca="false">B117+1</f>
        <v>80</v>
      </c>
      <c r="C118" s="60"/>
      <c r="D118" s="60"/>
      <c r="E118" s="60"/>
      <c r="F118" s="60"/>
      <c r="G118" s="60"/>
      <c r="H118" s="60"/>
      <c r="I118" s="60"/>
      <c r="J118" s="60"/>
      <c r="K118" s="60"/>
      <c r="L118" s="60"/>
      <c r="M118" s="57"/>
      <c r="N118" s="57"/>
      <c r="O118" s="57"/>
      <c r="P118" s="57"/>
      <c r="Q118" s="57"/>
      <c r="R118" s="47"/>
      <c r="S118" s="47"/>
      <c r="T118" s="47"/>
      <c r="U118" s="47"/>
      <c r="V118" s="47"/>
      <c r="W118" s="48"/>
      <c r="X118" s="55"/>
      <c r="Y118" s="56"/>
      <c r="Z118" s="51" t="e">
        <f aca="false">IFERROR(VLOOKUP(Y118,))</f>
        <v>#VALUE!</v>
      </c>
      <c r="AA118" s="52"/>
    </row>
    <row r="119" customFormat="false" ht="33.9" hidden="false" customHeight="true" outlineLevel="0" collapsed="false">
      <c r="A119" s="10"/>
      <c r="B119" s="53" t="n">
        <f aca="false">B118+1</f>
        <v>81</v>
      </c>
      <c r="C119" s="60"/>
      <c r="D119" s="60"/>
      <c r="E119" s="60"/>
      <c r="F119" s="60"/>
      <c r="G119" s="60"/>
      <c r="H119" s="60"/>
      <c r="I119" s="60"/>
      <c r="J119" s="60"/>
      <c r="K119" s="60"/>
      <c r="L119" s="60"/>
      <c r="M119" s="57"/>
      <c r="N119" s="57"/>
      <c r="O119" s="57"/>
      <c r="P119" s="57"/>
      <c r="Q119" s="57"/>
      <c r="R119" s="47"/>
      <c r="S119" s="47"/>
      <c r="T119" s="47"/>
      <c r="U119" s="47"/>
      <c r="V119" s="47"/>
      <c r="W119" s="48"/>
      <c r="X119" s="55"/>
      <c r="Y119" s="56"/>
      <c r="Z119" s="51" t="e">
        <f aca="false">IFERROR(VLOOKUP(Y119,))</f>
        <v>#VALUE!</v>
      </c>
      <c r="AA119" s="52"/>
    </row>
    <row r="120" customFormat="false" ht="33.9" hidden="false" customHeight="true" outlineLevel="0" collapsed="false">
      <c r="A120" s="10"/>
      <c r="B120" s="53" t="n">
        <f aca="false">B119+1</f>
        <v>82</v>
      </c>
      <c r="C120" s="60"/>
      <c r="D120" s="60"/>
      <c r="E120" s="60"/>
      <c r="F120" s="60"/>
      <c r="G120" s="60"/>
      <c r="H120" s="60"/>
      <c r="I120" s="60"/>
      <c r="J120" s="60"/>
      <c r="K120" s="60"/>
      <c r="L120" s="60"/>
      <c r="M120" s="57"/>
      <c r="N120" s="57"/>
      <c r="O120" s="57"/>
      <c r="P120" s="57"/>
      <c r="Q120" s="57"/>
      <c r="R120" s="47"/>
      <c r="S120" s="47"/>
      <c r="T120" s="47"/>
      <c r="U120" s="47"/>
      <c r="V120" s="47"/>
      <c r="W120" s="48"/>
      <c r="X120" s="55"/>
      <c r="Y120" s="56"/>
      <c r="Z120" s="51" t="e">
        <f aca="false">IFERROR(VLOOKUP(Y120,))</f>
        <v>#VALUE!</v>
      </c>
      <c r="AA120" s="52"/>
    </row>
    <row r="121" customFormat="false" ht="33.9" hidden="false" customHeight="true" outlineLevel="0" collapsed="false">
      <c r="A121" s="10"/>
      <c r="B121" s="53" t="n">
        <f aca="false">B120+1</f>
        <v>83</v>
      </c>
      <c r="C121" s="60"/>
      <c r="D121" s="60"/>
      <c r="E121" s="60"/>
      <c r="F121" s="60"/>
      <c r="G121" s="60"/>
      <c r="H121" s="60"/>
      <c r="I121" s="60"/>
      <c r="J121" s="60"/>
      <c r="K121" s="60"/>
      <c r="L121" s="60"/>
      <c r="M121" s="57"/>
      <c r="N121" s="57"/>
      <c r="O121" s="57"/>
      <c r="P121" s="57"/>
      <c r="Q121" s="57"/>
      <c r="R121" s="47"/>
      <c r="S121" s="47"/>
      <c r="T121" s="47"/>
      <c r="U121" s="47"/>
      <c r="V121" s="47"/>
      <c r="W121" s="48"/>
      <c r="X121" s="55"/>
      <c r="Y121" s="56"/>
      <c r="Z121" s="51" t="e">
        <f aca="false">IFERROR(VLOOKUP(Y121,))</f>
        <v>#VALUE!</v>
      </c>
      <c r="AA121" s="52"/>
    </row>
    <row r="122" customFormat="false" ht="33.9" hidden="false" customHeight="true" outlineLevel="0" collapsed="false">
      <c r="A122" s="10"/>
      <c r="B122" s="53" t="n">
        <f aca="false">B121+1</f>
        <v>84</v>
      </c>
      <c r="C122" s="60"/>
      <c r="D122" s="60"/>
      <c r="E122" s="60"/>
      <c r="F122" s="60"/>
      <c r="G122" s="60"/>
      <c r="H122" s="60"/>
      <c r="I122" s="60"/>
      <c r="J122" s="60"/>
      <c r="K122" s="60"/>
      <c r="L122" s="60"/>
      <c r="M122" s="57"/>
      <c r="N122" s="57"/>
      <c r="O122" s="57"/>
      <c r="P122" s="57"/>
      <c r="Q122" s="57"/>
      <c r="R122" s="47"/>
      <c r="S122" s="47"/>
      <c r="T122" s="47"/>
      <c r="U122" s="47"/>
      <c r="V122" s="47"/>
      <c r="W122" s="48"/>
      <c r="X122" s="55"/>
      <c r="Y122" s="56"/>
      <c r="Z122" s="51" t="e">
        <f aca="false">IFERROR(VLOOKUP(Y122,))</f>
        <v>#VALUE!</v>
      </c>
      <c r="AA122" s="52"/>
    </row>
    <row r="123" customFormat="false" ht="33.9" hidden="false" customHeight="true" outlineLevel="0" collapsed="false">
      <c r="A123" s="10"/>
      <c r="B123" s="53" t="n">
        <f aca="false">B122+1</f>
        <v>85</v>
      </c>
      <c r="C123" s="60"/>
      <c r="D123" s="60"/>
      <c r="E123" s="60"/>
      <c r="F123" s="60"/>
      <c r="G123" s="60"/>
      <c r="H123" s="60"/>
      <c r="I123" s="60"/>
      <c r="J123" s="60"/>
      <c r="K123" s="60"/>
      <c r="L123" s="60"/>
      <c r="M123" s="57"/>
      <c r="N123" s="57"/>
      <c r="O123" s="57"/>
      <c r="P123" s="57"/>
      <c r="Q123" s="57"/>
      <c r="R123" s="47"/>
      <c r="S123" s="47"/>
      <c r="T123" s="47"/>
      <c r="U123" s="47"/>
      <c r="V123" s="47"/>
      <c r="W123" s="48"/>
      <c r="X123" s="55"/>
      <c r="Y123" s="56"/>
      <c r="Z123" s="51" t="e">
        <f aca="false">IFERROR(VLOOKUP(Y123,))</f>
        <v>#VALUE!</v>
      </c>
      <c r="AA123" s="52"/>
    </row>
    <row r="124" customFormat="false" ht="33.9" hidden="false" customHeight="true" outlineLevel="0" collapsed="false">
      <c r="A124" s="10"/>
      <c r="B124" s="53" t="n">
        <f aca="false">B123+1</f>
        <v>86</v>
      </c>
      <c r="C124" s="60"/>
      <c r="D124" s="60"/>
      <c r="E124" s="60"/>
      <c r="F124" s="60"/>
      <c r="G124" s="60"/>
      <c r="H124" s="60"/>
      <c r="I124" s="60"/>
      <c r="J124" s="60"/>
      <c r="K124" s="60"/>
      <c r="L124" s="60"/>
      <c r="M124" s="57"/>
      <c r="N124" s="57"/>
      <c r="O124" s="57"/>
      <c r="P124" s="57"/>
      <c r="Q124" s="57"/>
      <c r="R124" s="47"/>
      <c r="S124" s="47"/>
      <c r="T124" s="47"/>
      <c r="U124" s="47"/>
      <c r="V124" s="47"/>
      <c r="W124" s="48"/>
      <c r="X124" s="55"/>
      <c r="Y124" s="56"/>
      <c r="Z124" s="51" t="e">
        <f aca="false">IFERROR(VLOOKUP(Y124,))</f>
        <v>#VALUE!</v>
      </c>
      <c r="AA124" s="52"/>
    </row>
    <row r="125" customFormat="false" ht="33.9" hidden="false" customHeight="true" outlineLevel="0" collapsed="false">
      <c r="A125" s="10"/>
      <c r="B125" s="53" t="n">
        <f aca="false">B124+1</f>
        <v>87</v>
      </c>
      <c r="C125" s="60"/>
      <c r="D125" s="60"/>
      <c r="E125" s="60"/>
      <c r="F125" s="60"/>
      <c r="G125" s="60"/>
      <c r="H125" s="60"/>
      <c r="I125" s="60"/>
      <c r="J125" s="60"/>
      <c r="K125" s="60"/>
      <c r="L125" s="60"/>
      <c r="M125" s="57"/>
      <c r="N125" s="57"/>
      <c r="O125" s="57"/>
      <c r="P125" s="57"/>
      <c r="Q125" s="57"/>
      <c r="R125" s="47"/>
      <c r="S125" s="47"/>
      <c r="T125" s="47"/>
      <c r="U125" s="47"/>
      <c r="V125" s="47"/>
      <c r="W125" s="48"/>
      <c r="X125" s="55"/>
      <c r="Y125" s="56"/>
      <c r="Z125" s="51" t="e">
        <f aca="false">IFERROR(VLOOKUP(Y125,))</f>
        <v>#VALUE!</v>
      </c>
      <c r="AA125" s="52"/>
    </row>
    <row r="126" customFormat="false" ht="33.9" hidden="false" customHeight="true" outlineLevel="0" collapsed="false">
      <c r="A126" s="10"/>
      <c r="B126" s="53" t="n">
        <f aca="false">B125+1</f>
        <v>88</v>
      </c>
      <c r="C126" s="60"/>
      <c r="D126" s="60"/>
      <c r="E126" s="60"/>
      <c r="F126" s="60"/>
      <c r="G126" s="60"/>
      <c r="H126" s="60"/>
      <c r="I126" s="60"/>
      <c r="J126" s="60"/>
      <c r="K126" s="60"/>
      <c r="L126" s="60"/>
      <c r="M126" s="57"/>
      <c r="N126" s="57"/>
      <c r="O126" s="57"/>
      <c r="P126" s="57"/>
      <c r="Q126" s="57"/>
      <c r="R126" s="47"/>
      <c r="S126" s="47"/>
      <c r="T126" s="47"/>
      <c r="U126" s="47"/>
      <c r="V126" s="47"/>
      <c r="W126" s="48"/>
      <c r="X126" s="55"/>
      <c r="Y126" s="56"/>
      <c r="Z126" s="51" t="e">
        <f aca="false">IFERROR(VLOOKUP(Y126,))</f>
        <v>#VALUE!</v>
      </c>
      <c r="AA126" s="52"/>
    </row>
    <row r="127" customFormat="false" ht="33.9" hidden="false" customHeight="true" outlineLevel="0" collapsed="false">
      <c r="A127" s="10"/>
      <c r="B127" s="53" t="n">
        <f aca="false">B126+1</f>
        <v>89</v>
      </c>
      <c r="C127" s="60"/>
      <c r="D127" s="60"/>
      <c r="E127" s="60"/>
      <c r="F127" s="60"/>
      <c r="G127" s="60"/>
      <c r="H127" s="60"/>
      <c r="I127" s="60"/>
      <c r="J127" s="60"/>
      <c r="K127" s="60"/>
      <c r="L127" s="60"/>
      <c r="M127" s="57"/>
      <c r="N127" s="57"/>
      <c r="O127" s="57"/>
      <c r="P127" s="57"/>
      <c r="Q127" s="57"/>
      <c r="R127" s="47"/>
      <c r="S127" s="47"/>
      <c r="T127" s="47"/>
      <c r="U127" s="47"/>
      <c r="V127" s="47"/>
      <c r="W127" s="48"/>
      <c r="X127" s="55"/>
      <c r="Y127" s="56"/>
      <c r="Z127" s="51" t="e">
        <f aca="false">IFERROR(VLOOKUP(Y127,))</f>
        <v>#VALUE!</v>
      </c>
      <c r="AA127" s="52"/>
    </row>
    <row r="128" customFormat="false" ht="33.9" hidden="false" customHeight="true" outlineLevel="0" collapsed="false">
      <c r="A128" s="10"/>
      <c r="B128" s="53" t="n">
        <f aca="false">B127+1</f>
        <v>90</v>
      </c>
      <c r="C128" s="60"/>
      <c r="D128" s="60"/>
      <c r="E128" s="60"/>
      <c r="F128" s="60"/>
      <c r="G128" s="60"/>
      <c r="H128" s="60"/>
      <c r="I128" s="60"/>
      <c r="J128" s="60"/>
      <c r="K128" s="60"/>
      <c r="L128" s="60"/>
      <c r="M128" s="57"/>
      <c r="N128" s="57"/>
      <c r="O128" s="57"/>
      <c r="P128" s="57"/>
      <c r="Q128" s="57"/>
      <c r="R128" s="47"/>
      <c r="S128" s="47"/>
      <c r="T128" s="47"/>
      <c r="U128" s="47"/>
      <c r="V128" s="47"/>
      <c r="W128" s="48"/>
      <c r="X128" s="55"/>
      <c r="Y128" s="56"/>
      <c r="Z128" s="51" t="e">
        <f aca="false">IFERROR(VLOOKUP(Y128,))</f>
        <v>#VALUE!</v>
      </c>
      <c r="AA128" s="52"/>
    </row>
    <row r="129" customFormat="false" ht="33.9" hidden="false" customHeight="true" outlineLevel="0" collapsed="false">
      <c r="A129" s="10"/>
      <c r="B129" s="53" t="n">
        <f aca="false">B128+1</f>
        <v>91</v>
      </c>
      <c r="C129" s="60"/>
      <c r="D129" s="60"/>
      <c r="E129" s="60"/>
      <c r="F129" s="60"/>
      <c r="G129" s="60"/>
      <c r="H129" s="60"/>
      <c r="I129" s="60"/>
      <c r="J129" s="60"/>
      <c r="K129" s="60"/>
      <c r="L129" s="60"/>
      <c r="M129" s="57"/>
      <c r="N129" s="57"/>
      <c r="O129" s="57"/>
      <c r="P129" s="57"/>
      <c r="Q129" s="57"/>
      <c r="R129" s="47"/>
      <c r="S129" s="47"/>
      <c r="T129" s="47"/>
      <c r="U129" s="47"/>
      <c r="V129" s="47"/>
      <c r="W129" s="48"/>
      <c r="X129" s="55"/>
      <c r="Y129" s="56"/>
      <c r="Z129" s="51" t="e">
        <f aca="false">IFERROR(VLOOKUP(Y129,))</f>
        <v>#VALUE!</v>
      </c>
      <c r="AA129" s="52"/>
    </row>
    <row r="130" customFormat="false" ht="33.9" hidden="false" customHeight="true" outlineLevel="0" collapsed="false">
      <c r="A130" s="10"/>
      <c r="B130" s="53" t="n">
        <f aca="false">B129+1</f>
        <v>92</v>
      </c>
      <c r="C130" s="60"/>
      <c r="D130" s="60"/>
      <c r="E130" s="60"/>
      <c r="F130" s="60"/>
      <c r="G130" s="60"/>
      <c r="H130" s="60"/>
      <c r="I130" s="60"/>
      <c r="J130" s="60"/>
      <c r="K130" s="60"/>
      <c r="L130" s="60"/>
      <c r="M130" s="57"/>
      <c r="N130" s="57"/>
      <c r="O130" s="57"/>
      <c r="P130" s="57"/>
      <c r="Q130" s="57"/>
      <c r="R130" s="47"/>
      <c r="S130" s="47"/>
      <c r="T130" s="47"/>
      <c r="U130" s="47"/>
      <c r="V130" s="47"/>
      <c r="W130" s="48"/>
      <c r="X130" s="55"/>
      <c r="Y130" s="56"/>
      <c r="Z130" s="51" t="e">
        <f aca="false">IFERROR(VLOOKUP(Y130,))</f>
        <v>#VALUE!</v>
      </c>
      <c r="AA130" s="52"/>
    </row>
    <row r="131" customFormat="false" ht="33.9" hidden="false" customHeight="true" outlineLevel="0" collapsed="false">
      <c r="A131" s="10"/>
      <c r="B131" s="53" t="n">
        <f aca="false">B130+1</f>
        <v>93</v>
      </c>
      <c r="C131" s="60"/>
      <c r="D131" s="60"/>
      <c r="E131" s="60"/>
      <c r="F131" s="60"/>
      <c r="G131" s="60"/>
      <c r="H131" s="60"/>
      <c r="I131" s="60"/>
      <c r="J131" s="60"/>
      <c r="K131" s="60"/>
      <c r="L131" s="60"/>
      <c r="M131" s="57"/>
      <c r="N131" s="57"/>
      <c r="O131" s="57"/>
      <c r="P131" s="57"/>
      <c r="Q131" s="57"/>
      <c r="R131" s="47"/>
      <c r="S131" s="47"/>
      <c r="T131" s="47"/>
      <c r="U131" s="47"/>
      <c r="V131" s="47"/>
      <c r="W131" s="48"/>
      <c r="X131" s="55"/>
      <c r="Y131" s="56"/>
      <c r="Z131" s="51" t="e">
        <f aca="false">IFERROR(VLOOKUP(Y131,))</f>
        <v>#VALUE!</v>
      </c>
      <c r="AA131" s="52"/>
    </row>
    <row r="132" customFormat="false" ht="33.9" hidden="false" customHeight="true" outlineLevel="0" collapsed="false">
      <c r="A132" s="10"/>
      <c r="B132" s="53" t="n">
        <f aca="false">B131+1</f>
        <v>94</v>
      </c>
      <c r="C132" s="60"/>
      <c r="D132" s="60"/>
      <c r="E132" s="60"/>
      <c r="F132" s="60"/>
      <c r="G132" s="60"/>
      <c r="H132" s="60"/>
      <c r="I132" s="60"/>
      <c r="J132" s="60"/>
      <c r="K132" s="60"/>
      <c r="L132" s="60"/>
      <c r="M132" s="57"/>
      <c r="N132" s="57"/>
      <c r="O132" s="57"/>
      <c r="P132" s="57"/>
      <c r="Q132" s="57"/>
      <c r="R132" s="47"/>
      <c r="S132" s="47"/>
      <c r="T132" s="47"/>
      <c r="U132" s="47"/>
      <c r="V132" s="47"/>
      <c r="W132" s="48"/>
      <c r="X132" s="55"/>
      <c r="Y132" s="56"/>
      <c r="Z132" s="51" t="e">
        <f aca="false">IFERROR(VLOOKUP(Y132,))</f>
        <v>#VALUE!</v>
      </c>
      <c r="AA132" s="52"/>
    </row>
    <row r="133" customFormat="false" ht="33.9" hidden="false" customHeight="true" outlineLevel="0" collapsed="false">
      <c r="A133" s="10"/>
      <c r="B133" s="53" t="n">
        <f aca="false">B132+1</f>
        <v>95</v>
      </c>
      <c r="C133" s="60"/>
      <c r="D133" s="60"/>
      <c r="E133" s="60"/>
      <c r="F133" s="60"/>
      <c r="G133" s="60"/>
      <c r="H133" s="60"/>
      <c r="I133" s="60"/>
      <c r="J133" s="60"/>
      <c r="K133" s="60"/>
      <c r="L133" s="60"/>
      <c r="M133" s="57"/>
      <c r="N133" s="57"/>
      <c r="O133" s="57"/>
      <c r="P133" s="57"/>
      <c r="Q133" s="57"/>
      <c r="R133" s="47"/>
      <c r="S133" s="47"/>
      <c r="T133" s="47"/>
      <c r="U133" s="47"/>
      <c r="V133" s="47"/>
      <c r="W133" s="48"/>
      <c r="X133" s="55"/>
      <c r="Y133" s="56"/>
      <c r="Z133" s="51" t="e">
        <f aca="false">IFERROR(VLOOKUP(Y133,))</f>
        <v>#VALUE!</v>
      </c>
      <c r="AA133" s="52"/>
    </row>
    <row r="134" customFormat="false" ht="33.9" hidden="false" customHeight="true" outlineLevel="0" collapsed="false">
      <c r="A134" s="10"/>
      <c r="B134" s="53" t="n">
        <f aca="false">B133+1</f>
        <v>96</v>
      </c>
      <c r="C134" s="60"/>
      <c r="D134" s="60"/>
      <c r="E134" s="60"/>
      <c r="F134" s="60"/>
      <c r="G134" s="60"/>
      <c r="H134" s="60"/>
      <c r="I134" s="60"/>
      <c r="J134" s="60"/>
      <c r="K134" s="60"/>
      <c r="L134" s="60"/>
      <c r="M134" s="57"/>
      <c r="N134" s="57"/>
      <c r="O134" s="57"/>
      <c r="P134" s="57"/>
      <c r="Q134" s="57"/>
      <c r="R134" s="47"/>
      <c r="S134" s="47"/>
      <c r="T134" s="47"/>
      <c r="U134" s="47"/>
      <c r="V134" s="47"/>
      <c r="W134" s="48"/>
      <c r="X134" s="55"/>
      <c r="Y134" s="56"/>
      <c r="Z134" s="51" t="e">
        <f aca="false">IFERROR(VLOOKUP(Y134,))</f>
        <v>#VALUE!</v>
      </c>
      <c r="AA134" s="52"/>
    </row>
    <row r="135" customFormat="false" ht="33.9" hidden="false" customHeight="true" outlineLevel="0" collapsed="false">
      <c r="A135" s="10"/>
      <c r="B135" s="53" t="n">
        <f aca="false">B134+1</f>
        <v>97</v>
      </c>
      <c r="C135" s="60"/>
      <c r="D135" s="60"/>
      <c r="E135" s="60"/>
      <c r="F135" s="60"/>
      <c r="G135" s="60"/>
      <c r="H135" s="60"/>
      <c r="I135" s="60"/>
      <c r="J135" s="60"/>
      <c r="K135" s="60"/>
      <c r="L135" s="60"/>
      <c r="M135" s="57"/>
      <c r="N135" s="57"/>
      <c r="O135" s="57"/>
      <c r="P135" s="57"/>
      <c r="Q135" s="57"/>
      <c r="R135" s="47"/>
      <c r="S135" s="47"/>
      <c r="T135" s="47"/>
      <c r="U135" s="47"/>
      <c r="V135" s="47"/>
      <c r="W135" s="48"/>
      <c r="X135" s="55"/>
      <c r="Y135" s="56"/>
      <c r="Z135" s="51" t="e">
        <f aca="false">IFERROR(VLOOKUP(Y135,))</f>
        <v>#VALUE!</v>
      </c>
      <c r="AA135" s="52"/>
    </row>
    <row r="136" customFormat="false" ht="33.9" hidden="false" customHeight="true" outlineLevel="0" collapsed="false">
      <c r="A136" s="10"/>
      <c r="B136" s="53" t="n">
        <f aca="false">B135+1</f>
        <v>98</v>
      </c>
      <c r="C136" s="60"/>
      <c r="D136" s="60"/>
      <c r="E136" s="60"/>
      <c r="F136" s="60"/>
      <c r="G136" s="60"/>
      <c r="H136" s="60"/>
      <c r="I136" s="60"/>
      <c r="J136" s="60"/>
      <c r="K136" s="60"/>
      <c r="L136" s="60"/>
      <c r="M136" s="57"/>
      <c r="N136" s="57"/>
      <c r="O136" s="57"/>
      <c r="P136" s="57"/>
      <c r="Q136" s="57"/>
      <c r="R136" s="47"/>
      <c r="S136" s="47"/>
      <c r="T136" s="47"/>
      <c r="U136" s="47"/>
      <c r="V136" s="47"/>
      <c r="W136" s="48"/>
      <c r="X136" s="55"/>
      <c r="Y136" s="56"/>
      <c r="Z136" s="51" t="e">
        <f aca="false">IFERROR(VLOOKUP(Y136,))</f>
        <v>#VALUE!</v>
      </c>
      <c r="AA136" s="52"/>
    </row>
    <row r="137" customFormat="false" ht="33.9" hidden="false" customHeight="true" outlineLevel="0" collapsed="false">
      <c r="A137" s="10"/>
      <c r="B137" s="53" t="n">
        <f aca="false">B136+1</f>
        <v>99</v>
      </c>
      <c r="C137" s="60"/>
      <c r="D137" s="60"/>
      <c r="E137" s="60"/>
      <c r="F137" s="60"/>
      <c r="G137" s="60"/>
      <c r="H137" s="60"/>
      <c r="I137" s="60"/>
      <c r="J137" s="60"/>
      <c r="K137" s="60"/>
      <c r="L137" s="60"/>
      <c r="M137" s="57"/>
      <c r="N137" s="57"/>
      <c r="O137" s="57"/>
      <c r="P137" s="57"/>
      <c r="Q137" s="57"/>
      <c r="R137" s="47"/>
      <c r="S137" s="47"/>
      <c r="T137" s="47"/>
      <c r="U137" s="47"/>
      <c r="V137" s="47"/>
      <c r="W137" s="48"/>
      <c r="X137" s="55"/>
      <c r="Y137" s="56"/>
      <c r="Z137" s="51" t="e">
        <f aca="false">IFERROR(VLOOKUP(Y137,))</f>
        <v>#VALUE!</v>
      </c>
      <c r="AA137" s="52"/>
    </row>
    <row r="138" customFormat="false" ht="33.9" hidden="false" customHeight="true" outlineLevel="0" collapsed="false">
      <c r="A138" s="10"/>
      <c r="B138" s="53" t="n">
        <f aca="false">B137+1</f>
        <v>100</v>
      </c>
      <c r="C138" s="61"/>
      <c r="D138" s="61"/>
      <c r="E138" s="61"/>
      <c r="F138" s="61"/>
      <c r="G138" s="61"/>
      <c r="H138" s="61"/>
      <c r="I138" s="61"/>
      <c r="J138" s="61"/>
      <c r="K138" s="61"/>
      <c r="L138" s="61"/>
      <c r="M138" s="62"/>
      <c r="N138" s="62"/>
      <c r="O138" s="62"/>
      <c r="P138" s="62"/>
      <c r="Q138" s="62"/>
      <c r="R138" s="63"/>
      <c r="S138" s="63"/>
      <c r="T138" s="63"/>
      <c r="U138" s="63"/>
      <c r="V138" s="63"/>
      <c r="W138" s="64"/>
      <c r="X138" s="64"/>
      <c r="Y138" s="65"/>
      <c r="Z138" s="51" t="e">
        <f aca="false">IFERROR(VLOOKUP(Y138,))</f>
        <v>#VALUE!</v>
      </c>
      <c r="AA138" s="52"/>
    </row>
  </sheetData>
  <sheetProtection sheet="true" objects="true" scenarios="true"/>
  <mergeCells count="337">
    <mergeCell ref="A3:AA3"/>
    <mergeCell ref="A4:AA4"/>
    <mergeCell ref="A6:Z6"/>
    <mergeCell ref="A14:AA14"/>
    <mergeCell ref="B18:F18"/>
    <mergeCell ref="G18:P18"/>
    <mergeCell ref="C22:L22"/>
    <mergeCell ref="M22:X22"/>
    <mergeCell ref="C23:L23"/>
    <mergeCell ref="M23:X23"/>
    <mergeCell ref="C24:L24"/>
    <mergeCell ref="C25:L25"/>
    <mergeCell ref="M25:X25"/>
    <mergeCell ref="C26:L26"/>
    <mergeCell ref="M26:X26"/>
    <mergeCell ref="C27:L27"/>
    <mergeCell ref="M27:X27"/>
    <mergeCell ref="C28:L28"/>
    <mergeCell ref="M28:X28"/>
    <mergeCell ref="B29:B30"/>
    <mergeCell ref="C29:L29"/>
    <mergeCell ref="M29:X29"/>
    <mergeCell ref="C30:L30"/>
    <mergeCell ref="M30:X30"/>
    <mergeCell ref="C31:L31"/>
    <mergeCell ref="M31:X31"/>
    <mergeCell ref="C32:L32"/>
    <mergeCell ref="M32:X32"/>
    <mergeCell ref="C36:AA36"/>
    <mergeCell ref="B37:B38"/>
    <mergeCell ref="C37:L38"/>
    <mergeCell ref="M37:Q38"/>
    <mergeCell ref="R37:W37"/>
    <mergeCell ref="X37:X38"/>
    <mergeCell ref="Y37:Y38"/>
    <mergeCell ref="Z37:Z38"/>
    <mergeCell ref="R38:V38"/>
    <mergeCell ref="C39:L39"/>
    <mergeCell ref="M39:Q39"/>
    <mergeCell ref="R39:V39"/>
    <mergeCell ref="C40:L40"/>
    <mergeCell ref="M40:Q40"/>
    <mergeCell ref="R40:V40"/>
    <mergeCell ref="C41:L41"/>
    <mergeCell ref="M41:Q41"/>
    <mergeCell ref="R41:V41"/>
    <mergeCell ref="C42:L42"/>
    <mergeCell ref="M42:Q42"/>
    <mergeCell ref="R42:V42"/>
    <mergeCell ref="C43:L43"/>
    <mergeCell ref="M43:Q43"/>
    <mergeCell ref="R43:V43"/>
    <mergeCell ref="C44:L44"/>
    <mergeCell ref="M44:Q44"/>
    <mergeCell ref="R44:V44"/>
    <mergeCell ref="C45:L45"/>
    <mergeCell ref="M45:Q45"/>
    <mergeCell ref="R45:V45"/>
    <mergeCell ref="C46:L46"/>
    <mergeCell ref="M46:Q46"/>
    <mergeCell ref="R46:V46"/>
    <mergeCell ref="C47:L47"/>
    <mergeCell ref="M47:Q47"/>
    <mergeCell ref="R47:V47"/>
    <mergeCell ref="C48:L48"/>
    <mergeCell ref="M48:Q48"/>
    <mergeCell ref="R48:V48"/>
    <mergeCell ref="C49:L49"/>
    <mergeCell ref="M49:Q49"/>
    <mergeCell ref="R49:V49"/>
    <mergeCell ref="C50:L50"/>
    <mergeCell ref="M50:Q50"/>
    <mergeCell ref="R50:V50"/>
    <mergeCell ref="C51:L51"/>
    <mergeCell ref="M51:Q51"/>
    <mergeCell ref="R51:V51"/>
    <mergeCell ref="C52:L52"/>
    <mergeCell ref="M52:Q52"/>
    <mergeCell ref="R52:V52"/>
    <mergeCell ref="C53:L53"/>
    <mergeCell ref="M53:Q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s>
  <dataValidations count="3">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C39:L39" type="textLength">
      <formula1>10</formula1>
      <formula2>0</formula2>
    </dataValidation>
    <dataValidation allowBlank="true" operator="equal" showDropDown="false" showErrorMessage="true" showInputMessage="true" sqref="W39:W138" type="list">
      <formula1>INDIRECT(R39)</formula1>
      <formula2>0</formula2>
    </dataValidation>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C40:L138" type="textLength">
      <formula1>10</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2.xml><?xml version="1.0" encoding="utf-8"?>
<worksheet xmlns="http://schemas.openxmlformats.org/spreadsheetml/2006/main" xmlns:r="http://schemas.openxmlformats.org/officeDocument/2006/relationships">
  <sheetPr filterMode="false">
    <pageSetUpPr fitToPage="false"/>
  </sheetPr>
  <dimension ref="1:16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sheetFormatPr>
  <cols>
    <col collapsed="false" hidden="false" max="1" min="1" style="1" width="2.46558704453441"/>
    <col collapsed="false" hidden="false" max="2" min="2" style="1" width="2.89068825910931"/>
    <col collapsed="false" hidden="false" max="5" min="3" style="1" width="2.67611336032389"/>
    <col collapsed="false" hidden="false" max="6" min="6" style="1" width="2.78542510121457"/>
    <col collapsed="false" hidden="false" max="7" min="7" style="1" width="2.67611336032389"/>
    <col collapsed="false" hidden="false" max="8" min="8" style="1" width="3.21457489878542"/>
    <col collapsed="false" hidden="false" max="15" min="9" style="1" width="2.46558704453441"/>
    <col collapsed="false" hidden="false" max="16" min="16" style="1" width="6.10526315789474"/>
    <col collapsed="false" hidden="false" max="17" min="17" style="1" width="5.03643724696356"/>
    <col collapsed="false" hidden="false" max="18" min="18" style="1" width="2.46558704453441"/>
    <col collapsed="false" hidden="false" max="20" min="19" style="1" width="3.42914979757085"/>
    <col collapsed="false" hidden="false" max="21" min="21" style="1" width="5.46153846153846"/>
    <col collapsed="false" hidden="false" max="22" min="22" style="1" width="3.53441295546559"/>
    <col collapsed="false" hidden="false" max="34" min="23" style="1" width="2.46558704453441"/>
    <col collapsed="false" hidden="false" max="36" min="35" style="1" width="3.64372469635628"/>
    <col collapsed="false" hidden="false" max="37" min="37" style="1" width="3.8582995951417"/>
    <col collapsed="false" hidden="false" max="38" min="38" style="1" width="2.25101214574899"/>
    <col collapsed="false" hidden="true" max="42" min="39" style="1" width="0"/>
    <col collapsed="false" hidden="false" max="53" min="43" style="1" width="6.31983805668016"/>
    <col collapsed="false" hidden="false" max="54" min="54" style="1" width="2.46558704453441"/>
    <col collapsed="false" hidden="false" max="56" min="55" style="1" width="6.31983805668016"/>
    <col collapsed="false" hidden="false" max="57" min="57" style="1" width="18.4251012145749"/>
    <col collapsed="false" hidden="false" max="60" min="58" style="1" width="6.31983805668016"/>
    <col collapsed="false" hidden="false" max="1025" min="61" style="1" width="9"/>
  </cols>
  <sheetData>
    <row r="1" customFormat="false" ht="19.5" hidden="false" customHeight="true" outlineLevel="0" collapsed="false">
      <c r="A1" s="66"/>
      <c r="B1" s="67" t="s">
        <v>38</v>
      </c>
      <c r="C1" s="67"/>
      <c r="D1" s="67"/>
      <c r="E1" s="67"/>
      <c r="F1" s="67"/>
      <c r="G1" s="67"/>
      <c r="H1" s="67"/>
      <c r="I1" s="67"/>
      <c r="J1" s="67"/>
      <c r="K1" s="67"/>
      <c r="L1" s="67"/>
      <c r="M1" s="67"/>
      <c r="N1" s="67"/>
      <c r="O1" s="67"/>
      <c r="P1" s="67"/>
      <c r="Q1" s="67"/>
      <c r="R1" s="67"/>
      <c r="S1" s="67"/>
      <c r="T1" s="67"/>
      <c r="U1" s="67"/>
      <c r="V1" s="67"/>
      <c r="W1" s="67"/>
      <c r="X1" s="67"/>
      <c r="Y1" s="67"/>
      <c r="Z1" s="68" t="s">
        <v>39</v>
      </c>
      <c r="AA1" s="68"/>
      <c r="AB1" s="68"/>
      <c r="AC1" s="68"/>
      <c r="AD1" s="69" t="str">
        <f aca="false">IF(基本情報入力シート!G18="","",基本情報入力シート!G18)</f>
        <v>
        </v>
      </c>
      <c r="AE1" s="69"/>
      <c r="AF1" s="69"/>
      <c r="AG1" s="69"/>
      <c r="AH1" s="69"/>
      <c r="AI1" s="69"/>
      <c r="AJ1" s="69"/>
      <c r="AK1" s="69"/>
      <c r="AL1" s="66"/>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2" hidden="false" customHeight="true" outlineLevel="0" collapsed="false">
      <c r="A2" s="66"/>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6"/>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6.5" hidden="false" customHeight="true" outlineLevel="0" collapsed="false">
      <c r="A3" s="66"/>
      <c r="B3" s="70" t="s">
        <v>40</v>
      </c>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5.1" hidden="false" customHeight="true" outlineLevel="0" collapsed="false">
      <c r="A4" s="66"/>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0.25" hidden="false" customHeight="true" outlineLevel="0" collapsed="false">
      <c r="A5" s="66"/>
      <c r="B5" s="72" t="s">
        <v>41</v>
      </c>
      <c r="C5" s="67"/>
      <c r="D5" s="67"/>
      <c r="E5" s="67"/>
      <c r="F5" s="67"/>
      <c r="G5" s="67"/>
      <c r="H5" s="67"/>
      <c r="I5" s="67"/>
      <c r="J5" s="67"/>
      <c r="K5" s="67"/>
      <c r="L5" s="67"/>
      <c r="M5" s="67"/>
      <c r="N5" s="67"/>
      <c r="O5" s="67"/>
      <c r="P5" s="67"/>
      <c r="Q5" s="67"/>
      <c r="R5" s="67"/>
      <c r="S5" s="67"/>
      <c r="T5" s="67"/>
      <c r="U5" s="67"/>
      <c r="V5" s="67"/>
      <c r="W5" s="67"/>
      <c r="X5" s="67"/>
      <c r="Y5" s="67"/>
      <c r="Z5" s="67"/>
      <c r="AA5" s="67"/>
      <c r="AB5" s="0"/>
      <c r="AC5" s="67"/>
      <c r="AD5" s="67"/>
      <c r="AE5" s="67"/>
      <c r="AF5" s="67"/>
      <c r="AG5" s="67"/>
      <c r="AH5" s="67"/>
      <c r="AI5" s="67"/>
      <c r="AJ5" s="67"/>
      <c r="AK5" s="67"/>
      <c r="AL5" s="66"/>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s="76" customFormat="true" ht="13.5" hidden="false" customHeight="true" outlineLevel="0" collapsed="false">
      <c r="A6" s="73"/>
      <c r="B6" s="74" t="s">
        <v>12</v>
      </c>
      <c r="C6" s="74"/>
      <c r="D6" s="74"/>
      <c r="E6" s="74"/>
      <c r="F6" s="74"/>
      <c r="G6" s="74"/>
      <c r="H6" s="75" t="str">
        <f aca="false">IF(基本情報入力シート!M22="","",基本情報入力シート!M22)</f>
        <v>
        </v>
      </c>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3"/>
    </row>
    <row r="7" customFormat="false" ht="22.5" hidden="false" customHeight="true" outlineLevel="0" collapsed="false">
      <c r="A7" s="73"/>
      <c r="B7" s="77" t="s">
        <v>11</v>
      </c>
      <c r="C7" s="77"/>
      <c r="D7" s="77"/>
      <c r="E7" s="77"/>
      <c r="F7" s="77"/>
      <c r="G7" s="77"/>
      <c r="H7" s="78" t="str">
        <f aca="false">IF(基本情報入力シート!M23="","",基本情報入力シート!M23)</f>
        <v>
        </v>
      </c>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3"/>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2.75" hidden="false" customHeight="true" outlineLevel="0" collapsed="false">
      <c r="A8" s="73"/>
      <c r="B8" s="79" t="s">
        <v>42</v>
      </c>
      <c r="C8" s="79"/>
      <c r="D8" s="79"/>
      <c r="E8" s="79"/>
      <c r="F8" s="79"/>
      <c r="G8" s="79"/>
      <c r="H8" s="80" t="s">
        <v>16</v>
      </c>
      <c r="I8" s="81" t="str">
        <f aca="false">IF(基本情報入力シート!AC24="－","",基本情報入力シート!AC24)</f>
        <v>
        </v>
      </c>
      <c r="J8" s="81"/>
      <c r="K8" s="81"/>
      <c r="L8" s="81"/>
      <c r="M8" s="81"/>
      <c r="N8" s="82"/>
      <c r="O8" s="83"/>
      <c r="P8" s="83"/>
      <c r="Q8" s="83"/>
      <c r="R8" s="83"/>
      <c r="S8" s="83"/>
      <c r="T8" s="83"/>
      <c r="U8" s="83"/>
      <c r="V8" s="83"/>
      <c r="W8" s="83"/>
      <c r="X8" s="83"/>
      <c r="Y8" s="83"/>
      <c r="Z8" s="83"/>
      <c r="AA8" s="83"/>
      <c r="AB8" s="83"/>
      <c r="AC8" s="83"/>
      <c r="AD8" s="83"/>
      <c r="AE8" s="83"/>
      <c r="AF8" s="83"/>
      <c r="AG8" s="83"/>
      <c r="AH8" s="83"/>
      <c r="AI8" s="83"/>
      <c r="AJ8" s="83"/>
      <c r="AK8" s="84"/>
      <c r="AL8" s="73"/>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2" hidden="false" customHeight="true" outlineLevel="0" collapsed="false">
      <c r="A9" s="73"/>
      <c r="B9" s="79"/>
      <c r="C9" s="79"/>
      <c r="D9" s="79"/>
      <c r="E9" s="79"/>
      <c r="F9" s="79"/>
      <c r="G9" s="79"/>
      <c r="H9" s="85" t="str">
        <f aca="false">IF(基本情報入力シート!M25="","",基本情報入力シート!M25)</f>
        <v>
        </v>
      </c>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73"/>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2" hidden="false" customHeight="true" outlineLevel="0" collapsed="false">
      <c r="A10" s="73"/>
      <c r="B10" s="79"/>
      <c r="C10" s="79"/>
      <c r="D10" s="79"/>
      <c r="E10" s="79"/>
      <c r="F10" s="79"/>
      <c r="G10" s="79"/>
      <c r="H10" s="86" t="str">
        <f aca="false">IF(基本情報入力シート!M26="","",基本情報入力シート!M26)</f>
        <v>
        </v>
      </c>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73"/>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5" hidden="false" customHeight="true" outlineLevel="0" collapsed="false">
      <c r="A11" s="73"/>
      <c r="B11" s="87" t="s">
        <v>12</v>
      </c>
      <c r="C11" s="87"/>
      <c r="D11" s="87"/>
      <c r="E11" s="87"/>
      <c r="F11" s="87"/>
      <c r="G11" s="87"/>
      <c r="H11" s="75" t="str">
        <f aca="false">IF(基本情報入力シート!M29="","",基本情報入力シート!M29)</f>
        <v>
        </v>
      </c>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3"/>
      <c r="AM11" s="0"/>
      <c r="AN11" s="0"/>
      <c r="AO11" s="0"/>
      <c r="AP11" s="0"/>
      <c r="AQ11" s="0"/>
      <c r="AR11" s="0"/>
      <c r="AS11" s="0"/>
      <c r="AT11" s="88"/>
      <c r="AU11" s="88"/>
      <c r="AV11" s="88"/>
      <c r="AW11" s="88"/>
      <c r="AX11" s="88"/>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2.5" hidden="false" customHeight="true" outlineLevel="0" collapsed="false">
      <c r="A12" s="73"/>
      <c r="B12" s="89" t="s">
        <v>43</v>
      </c>
      <c r="C12" s="89"/>
      <c r="D12" s="89"/>
      <c r="E12" s="89"/>
      <c r="F12" s="89"/>
      <c r="G12" s="89"/>
      <c r="H12" s="86" t="str">
        <f aca="false">IF(基本情報入力シート!M30="","",基本情報入力シート!M30)</f>
        <v>
        </v>
      </c>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73"/>
      <c r="AM12" s="0"/>
      <c r="AN12" s="0"/>
      <c r="AO12" s="0"/>
      <c r="AP12" s="0"/>
      <c r="AQ12" s="0"/>
      <c r="AR12" s="0"/>
      <c r="AS12" s="0"/>
      <c r="AT12" s="88"/>
      <c r="AU12" s="88"/>
      <c r="AV12" s="88"/>
      <c r="AW12" s="88"/>
      <c r="AX12" s="88"/>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7.25" hidden="false" customHeight="true" outlineLevel="0" collapsed="false">
      <c r="A13" s="73"/>
      <c r="B13" s="90" t="s">
        <v>24</v>
      </c>
      <c r="C13" s="90"/>
      <c r="D13" s="90"/>
      <c r="E13" s="90"/>
      <c r="F13" s="90"/>
      <c r="G13" s="90"/>
      <c r="H13" s="77" t="s">
        <v>25</v>
      </c>
      <c r="I13" s="77"/>
      <c r="J13" s="77"/>
      <c r="K13" s="77"/>
      <c r="L13" s="91" t="str">
        <f aca="false">IF(基本情報入力シート!M31="","",基本情報入力シート!M31)</f>
        <v>
        </v>
      </c>
      <c r="M13" s="91"/>
      <c r="N13" s="91"/>
      <c r="O13" s="91"/>
      <c r="P13" s="91"/>
      <c r="Q13" s="91"/>
      <c r="R13" s="91"/>
      <c r="S13" s="91"/>
      <c r="T13" s="91"/>
      <c r="U13" s="91"/>
      <c r="V13" s="92" t="s">
        <v>26</v>
      </c>
      <c r="W13" s="92"/>
      <c r="X13" s="92"/>
      <c r="Y13" s="92"/>
      <c r="Z13" s="91" t="str">
        <f aca="false">IF(基本情報入力シート!M32="","",基本情報入力シート!M32)</f>
        <v>
        </v>
      </c>
      <c r="AA13" s="91"/>
      <c r="AB13" s="91"/>
      <c r="AC13" s="91"/>
      <c r="AD13" s="91"/>
      <c r="AE13" s="91"/>
      <c r="AF13" s="91"/>
      <c r="AG13" s="91"/>
      <c r="AH13" s="91"/>
      <c r="AI13" s="91"/>
      <c r="AJ13" s="91"/>
      <c r="AK13" s="91"/>
      <c r="AL13" s="73"/>
      <c r="AM13" s="0"/>
      <c r="AN13" s="0"/>
      <c r="AO13" s="0"/>
      <c r="AP13" s="0"/>
      <c r="AQ13" s="0"/>
      <c r="AR13" s="0"/>
      <c r="AS13" s="0"/>
      <c r="AT13" s="88"/>
      <c r="AU13" s="88"/>
      <c r="AV13" s="88"/>
      <c r="AW13" s="88"/>
      <c r="AX13" s="88"/>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6" hidden="false" customHeight="true" outlineLevel="0" collapsed="false">
      <c r="A14" s="66"/>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6"/>
      <c r="AM14" s="0"/>
      <c r="AN14" s="0"/>
      <c r="AO14" s="0"/>
      <c r="AP14" s="0"/>
      <c r="AQ14" s="0"/>
      <c r="AR14" s="0"/>
      <c r="AS14" s="93"/>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8" hidden="false" customHeight="true" outlineLevel="0" collapsed="false">
      <c r="A15" s="66"/>
      <c r="B15" s="94" t="s">
        <v>44</v>
      </c>
      <c r="C15" s="95"/>
      <c r="D15" s="95"/>
      <c r="E15" s="95"/>
      <c r="F15" s="95"/>
      <c r="G15" s="67"/>
      <c r="H15" s="95"/>
      <c r="I15" s="95"/>
      <c r="J15" s="95"/>
      <c r="K15" s="95"/>
      <c r="L15" s="96"/>
      <c r="M15" s="97"/>
      <c r="N15" s="67"/>
      <c r="O15" s="96"/>
      <c r="P15" s="96"/>
      <c r="Q15" s="96"/>
      <c r="R15" s="96"/>
      <c r="S15" s="96"/>
      <c r="T15" s="96"/>
      <c r="U15" s="96"/>
      <c r="V15" s="96"/>
      <c r="W15" s="95"/>
      <c r="X15" s="95"/>
      <c r="Y15" s="95"/>
      <c r="Z15" s="95"/>
      <c r="AA15" s="96"/>
      <c r="AB15" s="96"/>
      <c r="AC15" s="66"/>
      <c r="AD15" s="66"/>
      <c r="AE15" s="96"/>
      <c r="AF15" s="96"/>
      <c r="AG15" s="96"/>
      <c r="AH15" s="96"/>
      <c r="AI15" s="96"/>
      <c r="AJ15" s="96"/>
      <c r="AK15" s="96"/>
      <c r="AL15" s="66"/>
      <c r="AM15" s="0"/>
      <c r="AN15" s="0"/>
      <c r="AO15" s="0"/>
      <c r="AP15" s="0"/>
      <c r="AQ15" s="0"/>
      <c r="AR15" s="0"/>
      <c r="AS15" s="0"/>
      <c r="AT15" s="93"/>
      <c r="AU15" s="93"/>
      <c r="AV15" s="93"/>
      <c r="AW15" s="93"/>
      <c r="AX15" s="93"/>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s="76" customFormat="true" ht="19.5" hidden="false" customHeight="true" outlineLevel="0" collapsed="false">
      <c r="A16" s="73"/>
      <c r="B16" s="98" t="s">
        <v>45</v>
      </c>
      <c r="C16" s="99"/>
      <c r="D16" s="100"/>
      <c r="E16" s="101"/>
      <c r="F16" s="101"/>
      <c r="G16" s="101"/>
      <c r="H16" s="101"/>
      <c r="I16" s="101"/>
      <c r="J16" s="101"/>
      <c r="K16" s="101"/>
      <c r="L16" s="102"/>
      <c r="M16" s="102"/>
      <c r="N16" s="102"/>
      <c r="O16" s="102"/>
      <c r="P16" s="102"/>
      <c r="Q16" s="102"/>
      <c r="R16" s="102"/>
      <c r="S16" s="102"/>
      <c r="T16" s="103"/>
      <c r="U16" s="104"/>
      <c r="V16" s="104"/>
      <c r="W16" s="105"/>
      <c r="X16" s="73"/>
      <c r="Y16" s="73"/>
      <c r="Z16" s="73"/>
      <c r="AA16" s="73"/>
      <c r="AB16" s="73"/>
      <c r="AC16" s="73"/>
      <c r="AD16" s="73"/>
      <c r="AE16" s="73"/>
      <c r="AF16" s="73"/>
      <c r="AG16" s="73"/>
      <c r="AH16" s="106"/>
      <c r="AI16" s="73"/>
      <c r="AJ16" s="73"/>
      <c r="AK16" s="73"/>
      <c r="AL16" s="73"/>
    </row>
    <row r="17" customFormat="false" ht="18.75" hidden="false" customHeight="true" outlineLevel="0" collapsed="false">
      <c r="A17" s="73"/>
      <c r="B17" s="107" t="s">
        <v>46</v>
      </c>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73"/>
      <c r="AE17" s="73"/>
      <c r="AF17" s="73"/>
      <c r="AG17" s="73"/>
      <c r="AH17" s="106"/>
      <c r="AI17" s="73"/>
      <c r="AJ17" s="73"/>
      <c r="AK17" s="73"/>
      <c r="AL17" s="73"/>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9.5" hidden="false" customHeight="true" outlineLevel="0" collapsed="false">
      <c r="A18" s="66"/>
      <c r="B18" s="108" t="s">
        <v>47</v>
      </c>
      <c r="C18" s="109" t="s">
        <v>48</v>
      </c>
      <c r="D18" s="109"/>
      <c r="E18" s="109"/>
      <c r="F18" s="109"/>
      <c r="G18" s="109"/>
      <c r="H18" s="109"/>
      <c r="I18" s="109"/>
      <c r="J18" s="109"/>
      <c r="K18" s="109"/>
      <c r="L18" s="109"/>
      <c r="M18" s="109"/>
      <c r="N18" s="109"/>
      <c r="O18" s="109"/>
      <c r="P18" s="109"/>
      <c r="Q18" s="109"/>
      <c r="R18" s="109"/>
      <c r="S18" s="109"/>
      <c r="T18" s="109"/>
      <c r="U18" s="109"/>
      <c r="V18" s="109"/>
      <c r="W18" s="110" t="n">
        <f aca="false">'別紙様式3-2（処遇改善加算　個票）'!N5</f>
        <v>0</v>
      </c>
      <c r="X18" s="110"/>
      <c r="Y18" s="110"/>
      <c r="Z18" s="110"/>
      <c r="AA18" s="110"/>
      <c r="AB18" s="110"/>
      <c r="AC18" s="111" t="s">
        <v>49</v>
      </c>
      <c r="AD18" s="66"/>
      <c r="AE18" s="66"/>
      <c r="AF18" s="66"/>
      <c r="AG18" s="66"/>
      <c r="AH18" s="66"/>
      <c r="AI18" s="66"/>
      <c r="AJ18" s="66"/>
      <c r="AK18" s="66"/>
      <c r="AL18" s="66"/>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7" hidden="false" customHeight="true" outlineLevel="0" collapsed="false">
      <c r="A19" s="66"/>
      <c r="B19" s="108" t="s">
        <v>50</v>
      </c>
      <c r="C19" s="112" t="s">
        <v>51</v>
      </c>
      <c r="D19" s="112"/>
      <c r="E19" s="112"/>
      <c r="F19" s="112"/>
      <c r="G19" s="112"/>
      <c r="H19" s="112"/>
      <c r="I19" s="112"/>
      <c r="J19" s="112"/>
      <c r="K19" s="112"/>
      <c r="L19" s="112"/>
      <c r="M19" s="112"/>
      <c r="N19" s="112"/>
      <c r="O19" s="112"/>
      <c r="P19" s="112"/>
      <c r="Q19" s="112"/>
      <c r="R19" s="112"/>
      <c r="S19" s="112"/>
      <c r="T19" s="112"/>
      <c r="U19" s="112"/>
      <c r="V19" s="112"/>
      <c r="W19" s="113"/>
      <c r="X19" s="113"/>
      <c r="Y19" s="113"/>
      <c r="Z19" s="113"/>
      <c r="AA19" s="113"/>
      <c r="AB19" s="113"/>
      <c r="AC19" s="114" t="s">
        <v>49</v>
      </c>
      <c r="AD19" s="115" t="s">
        <v>52</v>
      </c>
      <c r="AE19" s="116"/>
      <c r="AF19" s="66"/>
      <c r="AG19" s="66"/>
      <c r="AH19" s="66"/>
      <c r="AI19" s="66"/>
      <c r="AJ19" s="66"/>
      <c r="AK19" s="66"/>
      <c r="AL19" s="66"/>
      <c r="AM19" s="117"/>
      <c r="AN19" s="117"/>
      <c r="AO19" s="117"/>
      <c r="AP19" s="117"/>
      <c r="AQ19" s="118"/>
      <c r="AR19" s="118"/>
      <c r="AS19" s="118"/>
      <c r="AT19" s="118"/>
      <c r="AU19" s="118"/>
      <c r="AV19" s="118"/>
      <c r="AW19" s="118"/>
      <c r="AX19" s="118"/>
      <c r="AY19" s="118"/>
      <c r="AZ19" s="118"/>
      <c r="BA19" s="119"/>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21.75" hidden="false" customHeight="true" outlineLevel="0" collapsed="false">
      <c r="A20" s="66"/>
      <c r="B20" s="108" t="s">
        <v>53</v>
      </c>
      <c r="C20" s="120" t="s">
        <v>54</v>
      </c>
      <c r="D20" s="120"/>
      <c r="E20" s="120"/>
      <c r="F20" s="120"/>
      <c r="G20" s="120"/>
      <c r="H20" s="120"/>
      <c r="I20" s="120"/>
      <c r="J20" s="120"/>
      <c r="K20" s="120"/>
      <c r="L20" s="120"/>
      <c r="M20" s="120"/>
      <c r="N20" s="120"/>
      <c r="O20" s="120"/>
      <c r="P20" s="120"/>
      <c r="Q20" s="120"/>
      <c r="R20" s="120"/>
      <c r="S20" s="120"/>
      <c r="T20" s="120"/>
      <c r="U20" s="120"/>
      <c r="V20" s="120"/>
      <c r="W20" s="110" t="n">
        <f aca="false">W18+W19</f>
        <v>0</v>
      </c>
      <c r="X20" s="110"/>
      <c r="Y20" s="110"/>
      <c r="Z20" s="110"/>
      <c r="AA20" s="110"/>
      <c r="AB20" s="110"/>
      <c r="AC20" s="111" t="s">
        <v>49</v>
      </c>
      <c r="AD20" s="115" t="s">
        <v>52</v>
      </c>
      <c r="AE20" s="116" t="str">
        <f aca="false">IF(H7="", "", IFERROR(IF(W21&gt;=W20,"○","×"),""))</f>
        <v>
        </v>
      </c>
      <c r="AF20" s="66"/>
      <c r="AG20" s="66"/>
      <c r="AH20" s="66"/>
      <c r="AI20" s="66"/>
      <c r="AJ20" s="66"/>
      <c r="AK20" s="66"/>
      <c r="AL20" s="66"/>
      <c r="AM20" s="66"/>
      <c r="AN20" s="66"/>
      <c r="AO20" s="66"/>
      <c r="AP20" s="66"/>
      <c r="AQ20" s="121" t="s">
        <v>55</v>
      </c>
      <c r="AR20" s="121"/>
      <c r="AS20" s="121"/>
      <c r="AT20" s="121"/>
      <c r="AU20" s="121"/>
      <c r="AV20" s="121"/>
      <c r="AW20" s="121"/>
      <c r="AX20" s="121"/>
      <c r="AY20" s="121"/>
      <c r="AZ20" s="121"/>
      <c r="BA20" s="121"/>
      <c r="BB20" s="121"/>
      <c r="BC20" s="121"/>
      <c r="BD20" s="121"/>
      <c r="BE20" s="121"/>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33.6" hidden="false" customHeight="true" outlineLevel="0" collapsed="false">
      <c r="A21" s="66"/>
      <c r="B21" s="108" t="s">
        <v>56</v>
      </c>
      <c r="C21" s="122" t="s">
        <v>57</v>
      </c>
      <c r="D21" s="122"/>
      <c r="E21" s="122"/>
      <c r="F21" s="122"/>
      <c r="G21" s="122"/>
      <c r="H21" s="122"/>
      <c r="I21" s="122"/>
      <c r="J21" s="122"/>
      <c r="K21" s="122"/>
      <c r="L21" s="122"/>
      <c r="M21" s="122"/>
      <c r="N21" s="122"/>
      <c r="O21" s="122"/>
      <c r="P21" s="122"/>
      <c r="Q21" s="122"/>
      <c r="R21" s="122"/>
      <c r="S21" s="122"/>
      <c r="T21" s="122"/>
      <c r="U21" s="122"/>
      <c r="V21" s="122"/>
      <c r="W21" s="113"/>
      <c r="X21" s="113"/>
      <c r="Y21" s="113"/>
      <c r="Z21" s="113"/>
      <c r="AA21" s="113"/>
      <c r="AB21" s="113"/>
      <c r="AC21" s="123" t="s">
        <v>49</v>
      </c>
      <c r="AD21" s="115" t="s">
        <v>52</v>
      </c>
      <c r="AE21" s="116"/>
      <c r="AF21" s="66"/>
      <c r="AG21" s="66"/>
      <c r="AH21" s="66"/>
      <c r="AI21" s="66"/>
      <c r="AJ21" s="66"/>
      <c r="AK21" s="66"/>
      <c r="AL21" s="66"/>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18" hidden="false" customHeight="true" outlineLevel="0" collapsed="false">
      <c r="A22" s="66"/>
      <c r="B22" s="124" t="s">
        <v>58</v>
      </c>
      <c r="C22" s="125"/>
      <c r="D22" s="125"/>
      <c r="E22" s="125"/>
      <c r="F22" s="126"/>
      <c r="G22" s="127"/>
      <c r="H22" s="127"/>
      <c r="I22" s="127"/>
      <c r="J22" s="127"/>
      <c r="K22" s="126"/>
      <c r="L22" s="126"/>
      <c r="M22" s="126"/>
      <c r="N22" s="126"/>
      <c r="O22" s="128"/>
      <c r="P22" s="128"/>
      <c r="Q22" s="127"/>
      <c r="R22" s="127"/>
      <c r="S22" s="127"/>
      <c r="T22" s="127"/>
      <c r="U22" s="129"/>
      <c r="V22" s="129"/>
      <c r="W22" s="129"/>
      <c r="X22" s="129"/>
      <c r="Y22" s="129"/>
      <c r="Z22" s="129"/>
      <c r="AA22" s="129"/>
      <c r="AB22" s="129"/>
      <c r="AC22" s="129"/>
      <c r="AD22" s="129"/>
      <c r="AE22" s="129"/>
      <c r="AF22" s="129"/>
      <c r="AG22" s="129"/>
      <c r="AH22" s="129"/>
      <c r="AI22" s="129"/>
      <c r="AJ22" s="129"/>
      <c r="AK22" s="129"/>
      <c r="AL22" s="130"/>
      <c r="AM22" s="131"/>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5.5" hidden="false" customHeight="true" outlineLevel="0" collapsed="false">
      <c r="A23" s="66"/>
      <c r="B23" s="132" t="s">
        <v>59</v>
      </c>
      <c r="C23" s="133" t="s">
        <v>60</v>
      </c>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c r="AK23" s="133"/>
      <c r="AL23" s="129"/>
      <c r="AM23" s="131"/>
      <c r="AN23" s="131"/>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7.5" hidden="false" customHeight="true" outlineLevel="0" collapsed="false">
      <c r="A24" s="66"/>
      <c r="B24" s="134"/>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67"/>
      <c r="AB24" s="135"/>
      <c r="AC24" s="135"/>
      <c r="AD24" s="135"/>
      <c r="AE24" s="135"/>
      <c r="AF24" s="135"/>
      <c r="AG24" s="135"/>
      <c r="AH24" s="135"/>
      <c r="AI24" s="135"/>
      <c r="AJ24" s="135"/>
      <c r="AK24" s="135"/>
      <c r="AL24" s="66"/>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9.5" hidden="false" customHeight="true" outlineLevel="0" collapsed="false">
      <c r="A25" s="66"/>
      <c r="B25" s="98" t="s">
        <v>61</v>
      </c>
      <c r="C25" s="136"/>
      <c r="D25" s="137"/>
      <c r="E25" s="137"/>
      <c r="F25" s="137"/>
      <c r="G25" s="138"/>
      <c r="H25" s="138"/>
      <c r="I25" s="138"/>
      <c r="J25" s="138"/>
      <c r="K25" s="138"/>
      <c r="L25" s="138"/>
      <c r="M25" s="138"/>
      <c r="N25" s="138"/>
      <c r="O25" s="138"/>
      <c r="P25" s="138"/>
      <c r="Q25" s="139"/>
      <c r="R25" s="139"/>
      <c r="S25" s="139"/>
      <c r="T25" s="139"/>
      <c r="U25" s="139"/>
      <c r="V25" s="139"/>
      <c r="W25" s="138"/>
      <c r="X25" s="138"/>
      <c r="Y25" s="138"/>
      <c r="Z25" s="138"/>
      <c r="AA25" s="138"/>
      <c r="AB25" s="138"/>
      <c r="AC25" s="138"/>
      <c r="AD25" s="140"/>
      <c r="AE25" s="138"/>
      <c r="AF25" s="138"/>
      <c r="AG25" s="138"/>
      <c r="AH25" s="138"/>
      <c r="AI25" s="138"/>
      <c r="AJ25" s="138"/>
      <c r="AK25" s="140"/>
      <c r="AL25" s="66"/>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8.75" hidden="false" customHeight="true" outlineLevel="0" collapsed="false">
      <c r="A26" s="66"/>
      <c r="B26" s="141" t="s">
        <v>47</v>
      </c>
      <c r="C26" s="142" t="s">
        <v>62</v>
      </c>
      <c r="D26" s="142"/>
      <c r="E26" s="142"/>
      <c r="F26" s="142"/>
      <c r="G26" s="142"/>
      <c r="H26" s="142"/>
      <c r="I26" s="142"/>
      <c r="J26" s="142"/>
      <c r="K26" s="142"/>
      <c r="L26" s="142"/>
      <c r="M26" s="142"/>
      <c r="N26" s="142"/>
      <c r="O26" s="142"/>
      <c r="P26" s="142"/>
      <c r="Q26" s="143" t="n">
        <f aca="false">Q27-Q28-Q29</f>
        <v>0</v>
      </c>
      <c r="R26" s="143"/>
      <c r="S26" s="143"/>
      <c r="T26" s="143"/>
      <c r="U26" s="143"/>
      <c r="V26" s="143"/>
      <c r="W26" s="144" t="s">
        <v>49</v>
      </c>
      <c r="X26" s="145" t="s">
        <v>52</v>
      </c>
      <c r="Y26" s="116" t="str">
        <f aca="false">IF(H7="", "", IF(Q30="","",IF(Q26="","",IF(Q26&gt;=Q30,"○","×"))))</f>
        <v>
        </v>
      </c>
      <c r="Z26" s="146"/>
      <c r="AA26" s="138"/>
      <c r="AB26" s="138"/>
      <c r="AC26" s="138"/>
      <c r="AD26" s="140"/>
      <c r="AE26" s="140"/>
      <c r="AF26" s="140"/>
      <c r="AG26" s="140"/>
      <c r="AH26" s="140"/>
      <c r="AI26" s="140"/>
      <c r="AJ26" s="140"/>
      <c r="AK26" s="140"/>
      <c r="AL26" s="66"/>
      <c r="AM26" s="66"/>
      <c r="AN26" s="66"/>
      <c r="AO26" s="66"/>
      <c r="AP26" s="66"/>
      <c r="AQ26" s="147" t="s">
        <v>63</v>
      </c>
      <c r="AR26" s="147"/>
      <c r="AS26" s="147"/>
      <c r="AT26" s="147"/>
      <c r="AU26" s="147"/>
      <c r="AV26" s="147"/>
      <c r="AW26" s="147"/>
      <c r="AX26" s="147"/>
      <c r="AY26" s="147"/>
      <c r="AZ26" s="147"/>
      <c r="BA26" s="147"/>
      <c r="BB26" s="147"/>
      <c r="BC26" s="147"/>
      <c r="BD26" s="147"/>
      <c r="BE26" s="147"/>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8.75" hidden="false" customHeight="true" outlineLevel="0" collapsed="false">
      <c r="A27" s="66"/>
      <c r="B27" s="148"/>
      <c r="C27" s="149" t="s">
        <v>64</v>
      </c>
      <c r="D27" s="149"/>
      <c r="E27" s="149"/>
      <c r="F27" s="149"/>
      <c r="G27" s="149"/>
      <c r="H27" s="149"/>
      <c r="I27" s="149"/>
      <c r="J27" s="149"/>
      <c r="K27" s="149"/>
      <c r="L27" s="149"/>
      <c r="M27" s="149"/>
      <c r="N27" s="149"/>
      <c r="O27" s="149"/>
      <c r="P27" s="149"/>
      <c r="Q27" s="150"/>
      <c r="R27" s="150"/>
      <c r="S27" s="150"/>
      <c r="T27" s="150"/>
      <c r="U27" s="150"/>
      <c r="V27" s="150"/>
      <c r="W27" s="144" t="s">
        <v>49</v>
      </c>
      <c r="X27" s="145"/>
      <c r="Y27" s="116"/>
      <c r="Z27" s="146"/>
      <c r="AA27" s="138"/>
      <c r="AB27" s="138"/>
      <c r="AC27" s="138"/>
      <c r="AD27" s="140"/>
      <c r="AE27" s="138"/>
      <c r="AF27" s="138"/>
      <c r="AG27" s="138"/>
      <c r="AH27" s="138"/>
      <c r="AI27" s="138"/>
      <c r="AJ27" s="138"/>
      <c r="AK27" s="140"/>
      <c r="AL27" s="66"/>
      <c r="AM27" s="66"/>
      <c r="AN27" s="66"/>
      <c r="AO27" s="66"/>
      <c r="AP27" s="66"/>
      <c r="AQ27" s="147"/>
      <c r="AR27" s="147"/>
      <c r="AS27" s="147"/>
      <c r="AT27" s="147"/>
      <c r="AU27" s="147"/>
      <c r="AV27" s="147"/>
      <c r="AW27" s="147"/>
      <c r="AX27" s="147"/>
      <c r="AY27" s="147"/>
      <c r="AZ27" s="147"/>
      <c r="BA27" s="147"/>
      <c r="BB27" s="147"/>
      <c r="BC27" s="147"/>
      <c r="BD27" s="147"/>
      <c r="BE27" s="147"/>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8.75" hidden="false" customHeight="true" outlineLevel="0" collapsed="false">
      <c r="A28" s="66"/>
      <c r="B28" s="148"/>
      <c r="C28" s="151" t="s">
        <v>65</v>
      </c>
      <c r="D28" s="151"/>
      <c r="E28" s="151"/>
      <c r="F28" s="151"/>
      <c r="G28" s="151"/>
      <c r="H28" s="151"/>
      <c r="I28" s="151"/>
      <c r="J28" s="151"/>
      <c r="K28" s="151"/>
      <c r="L28" s="151"/>
      <c r="M28" s="151"/>
      <c r="N28" s="151"/>
      <c r="O28" s="151"/>
      <c r="P28" s="151"/>
      <c r="Q28" s="143" t="n">
        <f aca="false">W21</f>
        <v>0</v>
      </c>
      <c r="R28" s="143"/>
      <c r="S28" s="143"/>
      <c r="T28" s="143"/>
      <c r="U28" s="143"/>
      <c r="V28" s="143"/>
      <c r="W28" s="144" t="s">
        <v>49</v>
      </c>
      <c r="X28" s="145"/>
      <c r="Y28" s="116"/>
      <c r="Z28" s="146"/>
      <c r="AA28" s="138"/>
      <c r="AB28" s="138"/>
      <c r="AC28" s="138"/>
      <c r="AD28" s="140"/>
      <c r="AE28" s="138"/>
      <c r="AF28" s="138"/>
      <c r="AG28" s="138"/>
      <c r="AH28" s="138"/>
      <c r="AI28" s="138"/>
      <c r="AJ28" s="138"/>
      <c r="AK28" s="140"/>
      <c r="AL28" s="66"/>
      <c r="AM28" s="66"/>
      <c r="AN28" s="66"/>
      <c r="AO28" s="66"/>
      <c r="AP28" s="66"/>
      <c r="AQ28" s="147"/>
      <c r="AR28" s="147"/>
      <c r="AS28" s="147"/>
      <c r="AT28" s="147"/>
      <c r="AU28" s="147"/>
      <c r="AV28" s="147"/>
      <c r="AW28" s="147"/>
      <c r="AX28" s="147"/>
      <c r="AY28" s="147"/>
      <c r="AZ28" s="147"/>
      <c r="BA28" s="147"/>
      <c r="BB28" s="147"/>
      <c r="BC28" s="147"/>
      <c r="BD28" s="147"/>
      <c r="BE28" s="147"/>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27.75" hidden="false" customHeight="true" outlineLevel="0" collapsed="false">
      <c r="A29" s="66"/>
      <c r="B29" s="148"/>
      <c r="C29" s="151" t="s">
        <v>66</v>
      </c>
      <c r="D29" s="151"/>
      <c r="E29" s="151"/>
      <c r="F29" s="151"/>
      <c r="G29" s="151"/>
      <c r="H29" s="151"/>
      <c r="I29" s="151"/>
      <c r="J29" s="151"/>
      <c r="K29" s="151"/>
      <c r="L29" s="151"/>
      <c r="M29" s="151"/>
      <c r="N29" s="151"/>
      <c r="O29" s="151"/>
      <c r="P29" s="151"/>
      <c r="Q29" s="150"/>
      <c r="R29" s="150"/>
      <c r="S29" s="150"/>
      <c r="T29" s="150"/>
      <c r="U29" s="150"/>
      <c r="V29" s="150"/>
      <c r="W29" s="144" t="s">
        <v>49</v>
      </c>
      <c r="X29" s="145"/>
      <c r="Y29" s="116"/>
      <c r="Z29" s="146"/>
      <c r="AA29" s="138"/>
      <c r="AB29" s="138"/>
      <c r="AC29" s="138"/>
      <c r="AD29" s="140"/>
      <c r="AE29" s="138"/>
      <c r="AF29" s="138"/>
      <c r="AG29" s="138"/>
      <c r="AH29" s="138"/>
      <c r="AI29" s="138"/>
      <c r="AJ29" s="138"/>
      <c r="AK29" s="140"/>
      <c r="AL29" s="66"/>
      <c r="AM29" s="66"/>
      <c r="AN29" s="66"/>
      <c r="AO29" s="66"/>
      <c r="AP29" s="66"/>
      <c r="AQ29" s="147"/>
      <c r="AR29" s="147"/>
      <c r="AS29" s="147"/>
      <c r="AT29" s="147"/>
      <c r="AU29" s="147"/>
      <c r="AV29" s="147"/>
      <c r="AW29" s="147"/>
      <c r="AX29" s="147"/>
      <c r="AY29" s="147"/>
      <c r="AZ29" s="147"/>
      <c r="BA29" s="147"/>
      <c r="BB29" s="147"/>
      <c r="BC29" s="147"/>
      <c r="BD29" s="147"/>
      <c r="BE29" s="147"/>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30.75" hidden="false" customHeight="true" outlineLevel="0" collapsed="false">
      <c r="A30" s="66"/>
      <c r="B30" s="141" t="s">
        <v>50</v>
      </c>
      <c r="C30" s="152" t="s">
        <v>67</v>
      </c>
      <c r="D30" s="152"/>
      <c r="E30" s="152"/>
      <c r="F30" s="152"/>
      <c r="G30" s="152"/>
      <c r="H30" s="152"/>
      <c r="I30" s="152"/>
      <c r="J30" s="152"/>
      <c r="K30" s="152"/>
      <c r="L30" s="152"/>
      <c r="M30" s="152"/>
      <c r="N30" s="152"/>
      <c r="O30" s="152"/>
      <c r="P30" s="152"/>
      <c r="Q30" s="143" t="n">
        <f aca="false">Q31-Q32-Q33-Q34</f>
        <v>0</v>
      </c>
      <c r="R30" s="143"/>
      <c r="S30" s="143"/>
      <c r="T30" s="143"/>
      <c r="U30" s="143"/>
      <c r="V30" s="143"/>
      <c r="W30" s="153" t="s">
        <v>49</v>
      </c>
      <c r="X30" s="145" t="s">
        <v>52</v>
      </c>
      <c r="Y30" s="116"/>
      <c r="Z30" s="146"/>
      <c r="AA30" s="138"/>
      <c r="AB30" s="138"/>
      <c r="AC30" s="138"/>
      <c r="AD30" s="140"/>
      <c r="AE30" s="138"/>
      <c r="AF30" s="138"/>
      <c r="AG30" s="138"/>
      <c r="AH30" s="138"/>
      <c r="AI30" s="138"/>
      <c r="AJ30" s="138"/>
      <c r="AK30" s="140"/>
      <c r="AL30" s="66"/>
      <c r="AM30" s="66"/>
      <c r="AN30" s="66"/>
      <c r="AO30" s="66"/>
      <c r="AP30" s="66"/>
      <c r="AQ30" s="147"/>
      <c r="AR30" s="147"/>
      <c r="AS30" s="147"/>
      <c r="AT30" s="147"/>
      <c r="AU30" s="147"/>
      <c r="AV30" s="147"/>
      <c r="AW30" s="147"/>
      <c r="AX30" s="147"/>
      <c r="AY30" s="147"/>
      <c r="AZ30" s="147"/>
      <c r="BA30" s="147"/>
      <c r="BB30" s="147"/>
      <c r="BC30" s="147"/>
      <c r="BD30" s="147"/>
      <c r="BE30" s="147"/>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18.75" hidden="false" customHeight="true" outlineLevel="0" collapsed="false">
      <c r="A31" s="66"/>
      <c r="B31" s="154"/>
      <c r="C31" s="155" t="s">
        <v>68</v>
      </c>
      <c r="D31" s="155"/>
      <c r="E31" s="155"/>
      <c r="F31" s="155"/>
      <c r="G31" s="155"/>
      <c r="H31" s="155"/>
      <c r="I31" s="155"/>
      <c r="J31" s="155"/>
      <c r="K31" s="155"/>
      <c r="L31" s="155"/>
      <c r="M31" s="155"/>
      <c r="N31" s="155"/>
      <c r="O31" s="155"/>
      <c r="P31" s="155"/>
      <c r="Q31" s="150"/>
      <c r="R31" s="150"/>
      <c r="S31" s="150"/>
      <c r="T31" s="150"/>
      <c r="U31" s="150"/>
      <c r="V31" s="150"/>
      <c r="W31" s="144" t="s">
        <v>49</v>
      </c>
      <c r="X31" s="138"/>
      <c r="Y31" s="138"/>
      <c r="Z31" s="138"/>
      <c r="AA31" s="138"/>
      <c r="AB31" s="138"/>
      <c r="AC31" s="138"/>
      <c r="AD31" s="140"/>
      <c r="AE31" s="138"/>
      <c r="AF31" s="138"/>
      <c r="AG31" s="138"/>
      <c r="AH31" s="138"/>
      <c r="AI31" s="138"/>
      <c r="AJ31" s="138"/>
      <c r="AK31" s="140"/>
      <c r="AL31" s="66"/>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18.75" hidden="false" customHeight="true" outlineLevel="0" collapsed="false">
      <c r="A32" s="66"/>
      <c r="B32" s="154"/>
      <c r="C32" s="155" t="s">
        <v>69</v>
      </c>
      <c r="D32" s="155"/>
      <c r="E32" s="155"/>
      <c r="F32" s="155"/>
      <c r="G32" s="155"/>
      <c r="H32" s="155"/>
      <c r="I32" s="155"/>
      <c r="J32" s="155"/>
      <c r="K32" s="155"/>
      <c r="L32" s="155"/>
      <c r="M32" s="155"/>
      <c r="N32" s="155"/>
      <c r="O32" s="155"/>
      <c r="P32" s="155"/>
      <c r="Q32" s="150"/>
      <c r="R32" s="150"/>
      <c r="S32" s="150"/>
      <c r="T32" s="150"/>
      <c r="U32" s="150"/>
      <c r="V32" s="150"/>
      <c r="W32" s="144" t="s">
        <v>49</v>
      </c>
      <c r="X32" s="138"/>
      <c r="Y32" s="138"/>
      <c r="Z32" s="138"/>
      <c r="AA32" s="138"/>
      <c r="AB32" s="138"/>
      <c r="AC32" s="138"/>
      <c r="AD32" s="140"/>
      <c r="AE32" s="138"/>
      <c r="AF32" s="138"/>
      <c r="AG32" s="138"/>
      <c r="AH32" s="138"/>
      <c r="AI32" s="138"/>
      <c r="AJ32" s="138"/>
      <c r="AK32" s="140"/>
      <c r="AL32" s="66"/>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7.75" hidden="false" customHeight="true" outlineLevel="0" collapsed="false">
      <c r="A33" s="66"/>
      <c r="B33" s="154"/>
      <c r="C33" s="156" t="s">
        <v>70</v>
      </c>
      <c r="D33" s="156"/>
      <c r="E33" s="156"/>
      <c r="F33" s="156"/>
      <c r="G33" s="156"/>
      <c r="H33" s="156"/>
      <c r="I33" s="156"/>
      <c r="J33" s="156"/>
      <c r="K33" s="156"/>
      <c r="L33" s="156"/>
      <c r="M33" s="156"/>
      <c r="N33" s="156"/>
      <c r="O33" s="156"/>
      <c r="P33" s="156"/>
      <c r="Q33" s="150"/>
      <c r="R33" s="150"/>
      <c r="S33" s="150"/>
      <c r="T33" s="150"/>
      <c r="U33" s="150"/>
      <c r="V33" s="150"/>
      <c r="W33" s="144" t="s">
        <v>49</v>
      </c>
      <c r="X33" s="138"/>
      <c r="Y33" s="138"/>
      <c r="Z33" s="138"/>
      <c r="AA33" s="138"/>
      <c r="AB33" s="138"/>
      <c r="AC33" s="138"/>
      <c r="AD33" s="140"/>
      <c r="AE33" s="138"/>
      <c r="AF33" s="138"/>
      <c r="AG33" s="138"/>
      <c r="AH33" s="138"/>
      <c r="AI33" s="138"/>
      <c r="AJ33" s="138"/>
      <c r="AK33" s="140"/>
      <c r="AL33" s="66"/>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28.5" hidden="false" customHeight="true" outlineLevel="0" collapsed="false">
      <c r="A34" s="66"/>
      <c r="B34" s="154"/>
      <c r="C34" s="157" t="s">
        <v>71</v>
      </c>
      <c r="D34" s="157"/>
      <c r="E34" s="157"/>
      <c r="F34" s="157"/>
      <c r="G34" s="157"/>
      <c r="H34" s="157"/>
      <c r="I34" s="157"/>
      <c r="J34" s="157"/>
      <c r="K34" s="157"/>
      <c r="L34" s="157"/>
      <c r="M34" s="157"/>
      <c r="N34" s="157"/>
      <c r="O34" s="157"/>
      <c r="P34" s="157"/>
      <c r="Q34" s="150"/>
      <c r="R34" s="150"/>
      <c r="S34" s="150"/>
      <c r="T34" s="150"/>
      <c r="U34" s="150"/>
      <c r="V34" s="150"/>
      <c r="W34" s="153" t="s">
        <v>49</v>
      </c>
      <c r="X34" s="138"/>
      <c r="Y34" s="138"/>
      <c r="Z34" s="138"/>
      <c r="AA34" s="140"/>
      <c r="AB34" s="0"/>
      <c r="AC34" s="138"/>
      <c r="AD34" s="138"/>
      <c r="AE34" s="138"/>
      <c r="AF34" s="138"/>
      <c r="AG34" s="138"/>
      <c r="AH34" s="138"/>
      <c r="AI34" s="140"/>
      <c r="AJ34" s="66"/>
      <c r="AK34" s="66"/>
      <c r="AL34" s="66"/>
      <c r="AM34" s="0"/>
      <c r="AN34" s="0"/>
      <c r="AO34" s="0"/>
      <c r="AP34" s="0"/>
      <c r="AQ34" s="0"/>
      <c r="AR34" s="0"/>
      <c r="AS34" s="0"/>
      <c r="AT34" s="0"/>
      <c r="AU34" s="0"/>
      <c r="AV34" s="0"/>
      <c r="AW34" s="3"/>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s="76" customFormat="true" ht="6" hidden="false" customHeight="true" outlineLevel="0" collapsed="false">
      <c r="A35" s="73"/>
      <c r="B35" s="101"/>
      <c r="C35" s="99"/>
      <c r="D35" s="100"/>
      <c r="E35" s="101"/>
      <c r="F35" s="101"/>
      <c r="G35" s="101"/>
      <c r="H35" s="101"/>
      <c r="I35" s="101"/>
      <c r="J35" s="101"/>
      <c r="K35" s="101"/>
      <c r="L35" s="102"/>
      <c r="M35" s="102"/>
      <c r="N35" s="102"/>
      <c r="O35" s="102"/>
      <c r="P35" s="102"/>
      <c r="Q35" s="102"/>
      <c r="R35" s="102"/>
      <c r="S35" s="102"/>
      <c r="T35" s="103"/>
      <c r="U35" s="104"/>
      <c r="V35" s="104"/>
      <c r="W35" s="104"/>
      <c r="X35" s="104"/>
      <c r="Y35" s="104"/>
      <c r="Z35" s="104"/>
      <c r="AA35" s="101"/>
      <c r="AB35" s="101"/>
      <c r="AC35" s="103"/>
      <c r="AD35" s="104"/>
      <c r="AE35" s="104"/>
      <c r="AF35" s="104"/>
      <c r="AG35" s="104"/>
      <c r="AH35" s="104"/>
      <c r="AI35" s="104"/>
      <c r="AJ35" s="101"/>
      <c r="AK35" s="101"/>
      <c r="AL35" s="73"/>
      <c r="AT35" s="88"/>
      <c r="AU35" s="88"/>
      <c r="AV35" s="88"/>
      <c r="AW35" s="88"/>
      <c r="AX35" s="88"/>
    </row>
    <row r="36" customFormat="false" ht="12" hidden="false" customHeight="true" outlineLevel="0" collapsed="false">
      <c r="A36" s="66"/>
      <c r="B36" s="158" t="s">
        <v>58</v>
      </c>
      <c r="C36" s="159"/>
      <c r="D36" s="160"/>
      <c r="E36" s="160"/>
      <c r="F36" s="160"/>
      <c r="G36" s="160"/>
      <c r="H36" s="160"/>
      <c r="I36" s="160"/>
      <c r="J36" s="160"/>
      <c r="K36" s="160"/>
      <c r="L36" s="160"/>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s="76" customFormat="true" ht="24" hidden="false" customHeight="true" outlineLevel="0" collapsed="false">
      <c r="A37" s="73"/>
      <c r="B37" s="161" t="s">
        <v>59</v>
      </c>
      <c r="C37" s="162" t="s">
        <v>72</v>
      </c>
      <c r="D37" s="162"/>
      <c r="E37" s="162"/>
      <c r="F37" s="162"/>
      <c r="G37" s="162"/>
      <c r="H37" s="162"/>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162"/>
      <c r="AL37" s="163"/>
      <c r="AT37" s="88"/>
      <c r="AU37" s="88"/>
      <c r="AV37" s="88"/>
      <c r="AW37" s="88"/>
      <c r="AX37" s="88"/>
    </row>
    <row r="38" customFormat="false" ht="33" hidden="false" customHeight="true" outlineLevel="0" collapsed="false">
      <c r="A38" s="73"/>
      <c r="B38" s="161" t="s">
        <v>59</v>
      </c>
      <c r="C38" s="133" t="s">
        <v>73</v>
      </c>
      <c r="D38" s="133"/>
      <c r="E38" s="133"/>
      <c r="F38" s="133"/>
      <c r="G38" s="133"/>
      <c r="H38" s="133"/>
      <c r="I38" s="133"/>
      <c r="J38" s="133"/>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63"/>
      <c r="AM38" s="0"/>
      <c r="AN38" s="0"/>
      <c r="AO38" s="0"/>
      <c r="AP38" s="0"/>
      <c r="AQ38" s="0"/>
      <c r="AR38" s="0"/>
      <c r="AS38" s="0"/>
      <c r="AT38" s="88"/>
      <c r="AU38" s="88"/>
      <c r="AV38" s="88"/>
      <c r="AW38" s="88"/>
      <c r="AX38" s="88"/>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34.8" hidden="false" customHeight="true" outlineLevel="0" collapsed="false">
      <c r="A39" s="73"/>
      <c r="B39" s="161" t="s">
        <v>59</v>
      </c>
      <c r="C39" s="162" t="s">
        <v>74</v>
      </c>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3"/>
      <c r="AM39" s="0"/>
      <c r="AN39" s="0"/>
      <c r="AO39" s="0"/>
      <c r="AP39" s="0"/>
      <c r="AQ39" s="0"/>
      <c r="AR39" s="0"/>
      <c r="AS39" s="0"/>
      <c r="AT39" s="88"/>
      <c r="AU39" s="88"/>
      <c r="AV39" s="88"/>
      <c r="AW39" s="88"/>
      <c r="AX39" s="88"/>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4.5" hidden="false" customHeight="true" outlineLevel="0" collapsed="false">
      <c r="A40" s="66"/>
      <c r="B40" s="164"/>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19.5" hidden="false" customHeight="true" outlineLevel="0" collapsed="false">
      <c r="A41" s="66"/>
      <c r="B41" s="165" t="s">
        <v>75</v>
      </c>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98"/>
      <c r="AM41" s="0"/>
      <c r="AN41" s="0"/>
      <c r="AO41" s="0"/>
      <c r="AP41" s="0"/>
      <c r="AQ41" s="0"/>
      <c r="AR41" s="0"/>
      <c r="AS41" s="0"/>
      <c r="AT41" s="93"/>
      <c r="AU41" s="93"/>
      <c r="AV41" s="93"/>
      <c r="AW41" s="93"/>
      <c r="AX41" s="93"/>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16.5" hidden="false" customHeight="true" outlineLevel="0" collapsed="false">
      <c r="A42" s="66"/>
      <c r="B42" s="166" t="s">
        <v>59</v>
      </c>
      <c r="C42" s="167" t="s">
        <v>76</v>
      </c>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99"/>
      <c r="AM42" s="0"/>
      <c r="AN42" s="0"/>
      <c r="AO42" s="0"/>
      <c r="AP42" s="0"/>
      <c r="AQ42" s="0"/>
      <c r="AR42" s="0"/>
      <c r="AS42" s="0"/>
      <c r="AT42" s="93"/>
      <c r="AU42" s="93"/>
      <c r="AV42" s="93"/>
      <c r="AW42" s="93"/>
      <c r="AX42" s="93"/>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51.75" hidden="false" customHeight="true" outlineLevel="0" collapsed="false">
      <c r="A43" s="66"/>
      <c r="B43" s="168" t="s">
        <v>77</v>
      </c>
      <c r="C43" s="168"/>
      <c r="D43" s="168"/>
      <c r="E43" s="168"/>
      <c r="F43" s="169"/>
      <c r="G43" s="169"/>
      <c r="H43" s="169"/>
      <c r="I43" s="169"/>
      <c r="J43" s="169"/>
      <c r="K43" s="169"/>
      <c r="L43" s="169"/>
      <c r="M43" s="169"/>
      <c r="N43" s="169"/>
      <c r="O43" s="169"/>
      <c r="P43" s="169"/>
      <c r="Q43" s="169"/>
      <c r="R43" s="169"/>
      <c r="S43" s="169"/>
      <c r="T43" s="169"/>
      <c r="U43" s="169"/>
      <c r="V43" s="169"/>
      <c r="W43" s="169"/>
      <c r="X43" s="169"/>
      <c r="Y43" s="169"/>
      <c r="Z43" s="169"/>
      <c r="AA43" s="169"/>
      <c r="AB43" s="169"/>
      <c r="AC43" s="169"/>
      <c r="AD43" s="169"/>
      <c r="AE43" s="169"/>
      <c r="AF43" s="169"/>
      <c r="AG43" s="169"/>
      <c r="AH43" s="169"/>
      <c r="AI43" s="169"/>
      <c r="AJ43" s="169"/>
      <c r="AK43" s="169"/>
      <c r="AL43" s="73"/>
      <c r="AM43" s="0"/>
      <c r="AN43" s="0"/>
      <c r="AO43" s="0"/>
      <c r="AP43" s="0"/>
      <c r="AQ43" s="170" t="s">
        <v>78</v>
      </c>
      <c r="AR43" s="170"/>
      <c r="AS43" s="170"/>
      <c r="AT43" s="170"/>
      <c r="AU43" s="170"/>
      <c r="AV43" s="170"/>
      <c r="AW43" s="170"/>
      <c r="AX43" s="170"/>
      <c r="AY43" s="170"/>
      <c r="AZ43" s="170"/>
      <c r="BA43" s="170"/>
      <c r="BB43" s="170"/>
      <c r="BC43" s="170"/>
      <c r="BD43" s="170"/>
      <c r="BE43" s="17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47.25" hidden="false" customHeight="true" outlineLevel="0" collapsed="false">
      <c r="A44" s="66"/>
      <c r="B44" s="168" t="s">
        <v>79</v>
      </c>
      <c r="C44" s="168"/>
      <c r="D44" s="168"/>
      <c r="E44" s="168"/>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73"/>
      <c r="AM44" s="0"/>
      <c r="AN44" s="0"/>
      <c r="AO44" s="0"/>
      <c r="AP44" s="0"/>
      <c r="AQ44" s="170"/>
      <c r="AR44" s="170"/>
      <c r="AS44" s="170"/>
      <c r="AT44" s="170"/>
      <c r="AU44" s="170"/>
      <c r="AV44" s="170"/>
      <c r="AW44" s="170"/>
      <c r="AX44" s="170"/>
      <c r="AY44" s="170"/>
      <c r="AZ44" s="170"/>
      <c r="BA44" s="170"/>
      <c r="BB44" s="170"/>
      <c r="BC44" s="170"/>
      <c r="BD44" s="170"/>
      <c r="BE44" s="17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13.5" hidden="false" customHeight="true" outlineLevel="0" collapsed="false">
      <c r="A45" s="66"/>
      <c r="B45" s="172"/>
      <c r="C45" s="172"/>
      <c r="D45" s="172"/>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3"/>
      <c r="AN45" s="0"/>
      <c r="AO45" s="0"/>
      <c r="AP45" s="0"/>
      <c r="AQ45" s="0"/>
      <c r="AR45" s="0"/>
      <c r="AS45" s="0"/>
      <c r="AT45" s="93"/>
      <c r="AU45" s="93"/>
      <c r="AV45" s="93"/>
      <c r="AW45" s="93"/>
      <c r="AX45" s="93"/>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s="176" customFormat="true" ht="30.75" hidden="false" customHeight="true" outlineLevel="0" collapsed="false">
      <c r="A46" s="174"/>
      <c r="B46" s="175" t="s">
        <v>80</v>
      </c>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4"/>
      <c r="AT46" s="177"/>
      <c r="AU46" s="177"/>
      <c r="AV46" s="177"/>
      <c r="AW46" s="177"/>
      <c r="AX46" s="177"/>
    </row>
    <row r="47" customFormat="false" ht="17.4" hidden="false" customHeight="true" outlineLevel="0" collapsed="false">
      <c r="A47" s="174"/>
      <c r="B47" s="178" t="s">
        <v>81</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4"/>
      <c r="AM47" s="179" t="s">
        <v>82</v>
      </c>
      <c r="AN47" s="179" t="n">
        <f aca="false">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180"/>
      <c r="AP47" s="180"/>
      <c r="AQ47" s="0"/>
      <c r="AR47" s="0"/>
      <c r="AS47" s="0"/>
      <c r="AT47" s="177"/>
      <c r="AU47" s="177"/>
      <c r="AV47" s="177"/>
      <c r="AW47" s="177"/>
      <c r="AX47" s="177"/>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26.4" hidden="false" customHeight="true" outlineLevel="0" collapsed="false">
      <c r="A48" s="174"/>
      <c r="B48" s="181" t="s">
        <v>83</v>
      </c>
      <c r="C48" s="181"/>
      <c r="D48" s="181"/>
      <c r="E48" s="181"/>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2" t="str">
        <f aca="false">IF(H7="", "", IF(AN47=AN51, "○", "×"))</f>
        <v>
        </v>
      </c>
      <c r="AL48" s="174"/>
      <c r="AM48" s="179" t="s">
        <v>84</v>
      </c>
      <c r="AN48" s="179" t="n">
        <f aca="false">$AN$47-(COUNTIF('別紙様式3-2（処遇改善加算　個票）'!P:P,"処遇改善加算Ⅳ")+COUNTIF('別紙様式3-2（処遇改善加算　個票）'!Y:Y, "処遇改善加算Ⅳ"))</f>
        <v>0</v>
      </c>
      <c r="AO48" s="180"/>
      <c r="AP48" s="180"/>
      <c r="AQ48" s="0"/>
      <c r="AR48" s="0"/>
      <c r="AS48" s="0"/>
      <c r="AT48" s="177"/>
      <c r="AU48" s="177"/>
      <c r="AV48" s="177"/>
      <c r="AW48" s="177"/>
      <c r="AX48" s="177"/>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30.75" hidden="false" customHeight="true" outlineLevel="0" collapsed="false">
      <c r="A49" s="174"/>
      <c r="B49" s="183" t="s">
        <v>85</v>
      </c>
      <c r="C49" s="183"/>
      <c r="D49" s="183"/>
      <c r="E49" s="183"/>
      <c r="F49" s="183"/>
      <c r="G49" s="183"/>
      <c r="H49" s="183"/>
      <c r="I49" s="183"/>
      <c r="J49" s="183"/>
      <c r="K49" s="183"/>
      <c r="L49" s="183"/>
      <c r="M49" s="183"/>
      <c r="N49" s="183"/>
      <c r="O49" s="183"/>
      <c r="P49" s="183"/>
      <c r="Q49" s="183"/>
      <c r="R49" s="183"/>
      <c r="S49" s="183"/>
      <c r="T49" s="184" t="n">
        <f aca="false">'別紙様式3-2（処遇改善加算　個票）'!N6</f>
        <v>0</v>
      </c>
      <c r="U49" s="184"/>
      <c r="V49" s="184"/>
      <c r="W49" s="184"/>
      <c r="X49" s="184"/>
      <c r="Y49" s="185" t="s">
        <v>49</v>
      </c>
      <c r="Z49" s="0"/>
      <c r="AA49" s="186"/>
      <c r="AB49" s="66"/>
      <c r="AC49" s="66"/>
      <c r="AD49" s="66"/>
      <c r="AE49" s="174"/>
      <c r="AF49" s="174"/>
      <c r="AG49" s="174"/>
      <c r="AH49" s="174"/>
      <c r="AI49" s="174"/>
      <c r="AJ49" s="174"/>
      <c r="AK49" s="174"/>
      <c r="AL49" s="174"/>
      <c r="AM49" s="179" t="s">
        <v>86</v>
      </c>
      <c r="AN49" s="179" t="n">
        <f aca="false">AN48-(COUNTIF('別紙様式3-2（処遇改善加算　個票）'!P:P,"処遇改善加算Ⅲ")+COUNTIF('別紙様式3-2（処遇改善加算　個票）'!Y:Y, "処遇改善加算Ⅲ"))</f>
        <v>0</v>
      </c>
      <c r="AO49" s="180"/>
      <c r="AP49" s="180"/>
      <c r="AQ49" s="177"/>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30.75" hidden="false" customHeight="true" outlineLevel="0" collapsed="false">
      <c r="A50" s="174"/>
      <c r="B50" s="187" t="s">
        <v>87</v>
      </c>
      <c r="C50" s="187"/>
      <c r="D50" s="187"/>
      <c r="E50" s="187"/>
      <c r="F50" s="187"/>
      <c r="G50" s="187"/>
      <c r="H50" s="187"/>
      <c r="I50" s="187"/>
      <c r="J50" s="187"/>
      <c r="K50" s="187"/>
      <c r="L50" s="187"/>
      <c r="M50" s="187"/>
      <c r="N50" s="187"/>
      <c r="O50" s="187"/>
      <c r="P50" s="187"/>
      <c r="Q50" s="187"/>
      <c r="R50" s="187"/>
      <c r="S50" s="187"/>
      <c r="T50" s="188"/>
      <c r="U50" s="188"/>
      <c r="V50" s="188"/>
      <c r="W50" s="188"/>
      <c r="X50" s="188"/>
      <c r="Y50" s="189" t="s">
        <v>49</v>
      </c>
      <c r="Z50" s="66" t="s">
        <v>52</v>
      </c>
      <c r="AA50" s="116" t="str">
        <f aca="false">IF(H7="", "", IF(T50&gt;=T49, "○", "×"))</f>
        <v>
        </v>
      </c>
      <c r="AB50" s="190"/>
      <c r="AC50" s="190"/>
      <c r="AD50" s="190"/>
      <c r="AE50" s="174"/>
      <c r="AF50" s="174"/>
      <c r="AG50" s="174"/>
      <c r="AH50" s="174"/>
      <c r="AI50" s="174"/>
      <c r="AJ50" s="174"/>
      <c r="AK50" s="174"/>
      <c r="AL50" s="174"/>
      <c r="AM50" s="191" t="s">
        <v>88</v>
      </c>
      <c r="AN50" s="191" t="n">
        <f aca="false">AN49-(COUNTIF('別紙様式3-2（処遇改善加算　個票）'!P:P,"処遇改善加算Ⅱ")+COUNTIF('別紙様式3-2（処遇改善加算　個票）'!Y:Y, "処遇改善加算Ⅱ"))</f>
        <v>0</v>
      </c>
      <c r="AO50" s="180"/>
      <c r="AP50" s="180"/>
      <c r="AQ50" s="177"/>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12" hidden="false" customHeight="true" outlineLevel="0" collapsed="false">
      <c r="A51" s="174"/>
      <c r="B51" s="192"/>
      <c r="C51" s="192"/>
      <c r="D51" s="192"/>
      <c r="E51" s="192"/>
      <c r="F51" s="192"/>
      <c r="G51" s="192"/>
      <c r="H51" s="192"/>
      <c r="I51" s="192"/>
      <c r="J51" s="192"/>
      <c r="K51" s="192"/>
      <c r="L51" s="192"/>
      <c r="M51" s="192"/>
      <c r="N51" s="192"/>
      <c r="O51" s="192"/>
      <c r="P51" s="192"/>
      <c r="Q51" s="192"/>
      <c r="R51" s="192"/>
      <c r="S51" s="192"/>
      <c r="T51" s="192"/>
      <c r="U51" s="192"/>
      <c r="V51" s="192"/>
      <c r="W51" s="192"/>
      <c r="X51" s="192"/>
      <c r="Y51" s="192"/>
      <c r="Z51" s="192"/>
      <c r="AA51" s="192"/>
      <c r="AB51" s="192"/>
      <c r="AC51" s="192"/>
      <c r="AD51" s="192"/>
      <c r="AE51" s="192"/>
      <c r="AF51" s="192"/>
      <c r="AG51" s="192"/>
      <c r="AH51" s="192"/>
      <c r="AI51" s="192"/>
      <c r="AJ51" s="192"/>
      <c r="AK51" s="192"/>
      <c r="AL51" s="174"/>
      <c r="AM51" s="193" t="s">
        <v>89</v>
      </c>
      <c r="AN51" s="194" t="n">
        <f aca="false">COUNTIF('別紙様式3-2（処遇改善加算　個票）'!T:T, "○")+COUNTIF('別紙様式3-2（処遇改善加算　個票）'!AB:AB, "○")</f>
        <v>0</v>
      </c>
      <c r="AO51" s="180"/>
      <c r="AP51" s="180"/>
      <c r="AQ51" s="0"/>
      <c r="AR51" s="0"/>
      <c r="AS51" s="0"/>
      <c r="AT51" s="177"/>
      <c r="AU51" s="177"/>
      <c r="AV51" s="177"/>
      <c r="AW51" s="177"/>
      <c r="AX51" s="177"/>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1.8" hidden="false" customHeight="true" outlineLevel="0" collapsed="false">
      <c r="A52" s="66"/>
      <c r="B52" s="178" t="s">
        <v>90</v>
      </c>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66"/>
      <c r="AM52" s="0"/>
      <c r="AN52" s="195"/>
      <c r="AO52" s="180"/>
      <c r="AP52" s="18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21" hidden="false" customHeight="true" outlineLevel="0" collapsed="false">
      <c r="A53" s="66"/>
      <c r="B53" s="181" t="s">
        <v>91</v>
      </c>
      <c r="C53" s="181"/>
      <c r="D53" s="181"/>
      <c r="E53" s="181"/>
      <c r="F53" s="181"/>
      <c r="G53" s="181"/>
      <c r="H53" s="181"/>
      <c r="I53" s="181"/>
      <c r="J53" s="181"/>
      <c r="K53" s="181"/>
      <c r="L53" s="181"/>
      <c r="M53" s="181"/>
      <c r="N53" s="181"/>
      <c r="O53" s="181"/>
      <c r="P53" s="181"/>
      <c r="Q53" s="181"/>
      <c r="R53" s="181"/>
      <c r="S53" s="181"/>
      <c r="T53" s="181"/>
      <c r="U53" s="181"/>
      <c r="V53" s="181"/>
      <c r="W53" s="181"/>
      <c r="X53" s="181"/>
      <c r="Y53" s="181"/>
      <c r="Z53" s="181"/>
      <c r="AA53" s="181"/>
      <c r="AB53" s="181"/>
      <c r="AC53" s="181"/>
      <c r="AD53" s="181"/>
      <c r="AE53" s="181"/>
      <c r="AF53" s="181"/>
      <c r="AG53" s="181"/>
      <c r="AH53" s="181"/>
      <c r="AI53" s="181"/>
      <c r="AJ53" s="181"/>
      <c r="AK53" s="182" t="str">
        <f aca="false">IF(H7="", "", IF(AN53=AN54, "○", "×"))</f>
        <v>
        </v>
      </c>
      <c r="AL53" s="66"/>
      <c r="AM53" s="196" t="s">
        <v>92</v>
      </c>
      <c r="AN53" s="197" t="n">
        <f aca="false">COUNT('別紙様式3-2（処遇改善加算　個票）'!U:U)+COUNT('別紙様式3-2（処遇改善加算　個票）'!AC:AD)</f>
        <v>0</v>
      </c>
      <c r="AO53" s="180"/>
      <c r="AP53" s="18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5.5" hidden="false" customHeight="true" outlineLevel="0" collapsed="false">
      <c r="A54" s="66"/>
      <c r="B54" s="198" t="s">
        <v>93</v>
      </c>
      <c r="C54" s="198"/>
      <c r="D54" s="198"/>
      <c r="E54" s="198"/>
      <c r="F54" s="198"/>
      <c r="G54" s="198"/>
      <c r="H54" s="198"/>
      <c r="I54" s="198"/>
      <c r="J54" s="198"/>
      <c r="K54" s="198"/>
      <c r="L54" s="198"/>
      <c r="M54" s="198"/>
      <c r="N54" s="198"/>
      <c r="O54" s="198"/>
      <c r="P54" s="198"/>
      <c r="Q54" s="198"/>
      <c r="R54" s="198"/>
      <c r="S54" s="198"/>
      <c r="T54" s="184" t="n">
        <f aca="false">'別紙様式3-2（処遇改善加算　個票）'!N7</f>
        <v>0</v>
      </c>
      <c r="U54" s="184"/>
      <c r="V54" s="184"/>
      <c r="W54" s="184"/>
      <c r="X54" s="184"/>
      <c r="Y54" s="199" t="s">
        <v>49</v>
      </c>
      <c r="Z54" s="200" t="s">
        <v>52</v>
      </c>
      <c r="AA54" s="201"/>
      <c r="AB54" s="66"/>
      <c r="AC54" s="66"/>
      <c r="AD54" s="66"/>
      <c r="AE54" s="66"/>
      <c r="AF54" s="66"/>
      <c r="AG54" s="66" t="s">
        <v>52</v>
      </c>
      <c r="AH54" s="202" t="str">
        <f aca="false">IF(T55&lt;T54,"×","")</f>
        <v>
        </v>
      </c>
      <c r="AI54" s="66"/>
      <c r="AJ54" s="66"/>
      <c r="AK54" s="66"/>
      <c r="AL54" s="66"/>
      <c r="AM54" s="203" t="s">
        <v>94</v>
      </c>
      <c r="AN54" s="204" t="n">
        <f aca="false">COUNTIF('別紙様式3-2（処遇改善加算　個票）'!V:V, "○")+COUNTIF('別紙様式3-2（処遇改善加算　個票）'!AE:AE, "○")</f>
        <v>0</v>
      </c>
      <c r="AO54" s="180"/>
      <c r="AP54" s="180"/>
      <c r="AQ54" s="205" t="s">
        <v>95</v>
      </c>
      <c r="AR54" s="205"/>
      <c r="AS54" s="205"/>
      <c r="AT54" s="205"/>
      <c r="AU54" s="205"/>
      <c r="AV54" s="205"/>
      <c r="AW54" s="205"/>
      <c r="AX54" s="205"/>
      <c r="AY54" s="205"/>
      <c r="AZ54" s="205"/>
      <c r="BA54" s="205"/>
      <c r="BB54" s="205"/>
      <c r="BC54" s="205"/>
      <c r="BD54" s="205"/>
      <c r="BE54" s="205"/>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23.25" hidden="false" customHeight="true" outlineLevel="0" collapsed="false">
      <c r="A55" s="66"/>
      <c r="B55" s="206" t="s">
        <v>96</v>
      </c>
      <c r="C55" s="206"/>
      <c r="D55" s="206"/>
      <c r="E55" s="206"/>
      <c r="F55" s="206"/>
      <c r="G55" s="206"/>
      <c r="H55" s="206"/>
      <c r="I55" s="206"/>
      <c r="J55" s="206"/>
      <c r="K55" s="206"/>
      <c r="L55" s="206"/>
      <c r="M55" s="206"/>
      <c r="N55" s="206"/>
      <c r="O55" s="206"/>
      <c r="P55" s="206"/>
      <c r="Q55" s="206"/>
      <c r="R55" s="206"/>
      <c r="S55" s="206"/>
      <c r="T55" s="207"/>
      <c r="U55" s="207"/>
      <c r="V55" s="207"/>
      <c r="W55" s="207"/>
      <c r="X55" s="207"/>
      <c r="Y55" s="208" t="s">
        <v>49</v>
      </c>
      <c r="Z55" s="66"/>
      <c r="AA55" s="209" t="s">
        <v>97</v>
      </c>
      <c r="AB55" s="210" t="n">
        <f aca="false">IFERROR(T56/T54*100,0)</f>
        <v>0</v>
      </c>
      <c r="AC55" s="210"/>
      <c r="AD55" s="210"/>
      <c r="AE55" s="211" t="s">
        <v>98</v>
      </c>
      <c r="AF55" s="212" t="s">
        <v>99</v>
      </c>
      <c r="AG55" s="66" t="s">
        <v>52</v>
      </c>
      <c r="AH55" s="116" t="str">
        <f aca="false">IF(T54=0,"",(IF(AND(AB55&gt;=200/3,T56&lt;=T55),"○","×")))</f>
        <v>
        </v>
      </c>
      <c r="AI55" s="190"/>
      <c r="AJ55" s="190"/>
      <c r="AK55" s="190"/>
      <c r="AL55" s="190"/>
      <c r="AM55" s="213"/>
      <c r="AN55" s="214"/>
      <c r="AO55" s="195"/>
      <c r="AP55" s="195"/>
      <c r="AQ55" s="205" t="s">
        <v>100</v>
      </c>
      <c r="AR55" s="205"/>
      <c r="AS55" s="205"/>
      <c r="AT55" s="205"/>
      <c r="AU55" s="205"/>
      <c r="AV55" s="205"/>
      <c r="AW55" s="205"/>
      <c r="AX55" s="205"/>
      <c r="AY55" s="205"/>
      <c r="AZ55" s="205"/>
      <c r="BA55" s="205"/>
      <c r="BB55" s="205"/>
      <c r="BC55" s="205"/>
      <c r="BD55" s="205"/>
      <c r="BE55" s="205"/>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6.25" hidden="false" customHeight="true" outlineLevel="0" collapsed="false">
      <c r="A56" s="66"/>
      <c r="B56" s="215"/>
      <c r="C56" s="216" t="s">
        <v>101</v>
      </c>
      <c r="D56" s="216"/>
      <c r="E56" s="216"/>
      <c r="F56" s="216"/>
      <c r="G56" s="216"/>
      <c r="H56" s="216"/>
      <c r="I56" s="216"/>
      <c r="J56" s="216"/>
      <c r="K56" s="216"/>
      <c r="L56" s="216"/>
      <c r="M56" s="216"/>
      <c r="N56" s="216"/>
      <c r="O56" s="216"/>
      <c r="P56" s="216"/>
      <c r="Q56" s="216"/>
      <c r="R56" s="216"/>
      <c r="S56" s="216"/>
      <c r="T56" s="217"/>
      <c r="U56" s="217"/>
      <c r="V56" s="217"/>
      <c r="W56" s="217"/>
      <c r="X56" s="217"/>
      <c r="Y56" s="218" t="s">
        <v>49</v>
      </c>
      <c r="Z56" s="219" t="s">
        <v>52</v>
      </c>
      <c r="AA56" s="220"/>
      <c r="AB56" s="221"/>
      <c r="AC56" s="222"/>
      <c r="AD56" s="223"/>
      <c r="AE56" s="223"/>
      <c r="AF56" s="212"/>
      <c r="AG56" s="66"/>
      <c r="AH56" s="66"/>
      <c r="AI56" s="190"/>
      <c r="AJ56" s="66"/>
      <c r="AK56" s="190"/>
      <c r="AL56" s="190"/>
      <c r="AM56" s="214"/>
      <c r="AN56" s="214"/>
      <c r="AO56" s="195"/>
      <c r="AP56" s="195"/>
      <c r="AQ56" s="1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6.5" hidden="false" customHeight="true" outlineLevel="0" collapsed="false">
      <c r="A57" s="66"/>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190"/>
      <c r="AK57" s="190"/>
      <c r="AL57" s="190"/>
      <c r="AM57" s="224"/>
      <c r="AN57" s="224"/>
      <c r="AO57" s="225"/>
      <c r="AP57" s="195"/>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18" hidden="false" customHeight="true" outlineLevel="0" collapsed="false">
      <c r="A58" s="66"/>
      <c r="B58" s="98" t="s">
        <v>102</v>
      </c>
      <c r="C58" s="98"/>
      <c r="D58" s="98"/>
      <c r="E58" s="98"/>
      <c r="F58" s="98"/>
      <c r="G58" s="98"/>
      <c r="H58" s="98"/>
      <c r="I58" s="98"/>
      <c r="J58" s="98"/>
      <c r="K58" s="98"/>
      <c r="L58" s="98"/>
      <c r="M58" s="0"/>
      <c r="N58" s="0"/>
      <c r="O58" s="0"/>
      <c r="P58" s="0"/>
      <c r="Q58" s="0"/>
      <c r="R58" s="0"/>
      <c r="S58" s="0"/>
      <c r="T58" s="0"/>
      <c r="U58" s="0"/>
      <c r="V58" s="0"/>
      <c r="W58" s="0"/>
      <c r="X58" s="0"/>
      <c r="Y58" s="0"/>
      <c r="Z58" s="66"/>
      <c r="AA58" s="66"/>
      <c r="AB58" s="66"/>
      <c r="AC58" s="66"/>
      <c r="AD58" s="66"/>
      <c r="AE58" s="66"/>
      <c r="AF58" s="66"/>
      <c r="AG58" s="66"/>
      <c r="AH58" s="66"/>
      <c r="AI58" s="66"/>
      <c r="AJ58" s="66"/>
      <c r="AK58" s="66"/>
      <c r="AL58" s="66"/>
      <c r="AM58" s="224"/>
      <c r="AN58" s="224"/>
      <c r="AO58" s="225"/>
      <c r="AP58" s="195"/>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3" hidden="false" customHeight="true" outlineLevel="0" collapsed="false">
      <c r="A59" s="66"/>
      <c r="B59" s="66"/>
      <c r="C59" s="98"/>
      <c r="D59" s="98"/>
      <c r="E59" s="98"/>
      <c r="F59" s="98"/>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c r="AH59" s="98"/>
      <c r="AI59" s="98"/>
      <c r="AJ59" s="98"/>
      <c r="AK59" s="98"/>
      <c r="AL59" s="174"/>
      <c r="AM59" s="226"/>
      <c r="AN59" s="226"/>
      <c r="AO59" s="224"/>
      <c r="AP59" s="214"/>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3.5" hidden="false" customHeight="true" outlineLevel="0" collapsed="false">
      <c r="A60" s="66"/>
      <c r="B60" s="227"/>
      <c r="C60" s="227"/>
      <c r="D60" s="228" t="s">
        <v>103</v>
      </c>
      <c r="E60" s="228"/>
      <c r="F60" s="228"/>
      <c r="G60" s="228"/>
      <c r="H60" s="228"/>
      <c r="I60" s="228"/>
      <c r="J60" s="228"/>
      <c r="K60" s="228"/>
      <c r="L60" s="228"/>
      <c r="M60" s="228"/>
      <c r="N60" s="228"/>
      <c r="O60" s="228"/>
      <c r="P60" s="228"/>
      <c r="Q60" s="228"/>
      <c r="R60" s="228"/>
      <c r="S60" s="228"/>
      <c r="T60" s="228"/>
      <c r="U60" s="228"/>
      <c r="V60" s="228"/>
      <c r="W60" s="228"/>
      <c r="X60" s="228"/>
      <c r="Y60" s="228"/>
      <c r="Z60" s="228"/>
      <c r="AA60" s="174"/>
      <c r="AB60" s="0"/>
      <c r="AC60" s="99"/>
      <c r="AD60" s="99"/>
      <c r="AE60" s="99"/>
      <c r="AF60" s="99"/>
      <c r="AG60" s="99"/>
      <c r="AH60" s="99"/>
      <c r="AI60" s="229"/>
      <c r="AJ60" s="229"/>
      <c r="AK60" s="229"/>
      <c r="AL60" s="73"/>
      <c r="AM60" s="230" t="n">
        <f aca="false">FALSE()</f>
        <v>0</v>
      </c>
      <c r="AN60" s="226"/>
      <c r="AO60" s="226"/>
      <c r="AP60" s="18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2.25" hidden="false" customHeight="true" outlineLevel="0" collapsed="false">
      <c r="A61" s="66"/>
      <c r="B61" s="73"/>
      <c r="C61" s="73"/>
      <c r="D61" s="231"/>
      <c r="E61" s="231"/>
      <c r="F61" s="231"/>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c r="AF61" s="231"/>
      <c r="AG61" s="231"/>
      <c r="AH61" s="231"/>
      <c r="AI61" s="231"/>
      <c r="AJ61" s="231"/>
      <c r="AK61" s="231"/>
      <c r="AL61" s="73"/>
      <c r="AM61" s="226"/>
      <c r="AN61" s="226"/>
      <c r="AO61" s="226"/>
      <c r="AP61" s="18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6" hidden="false" customHeight="true" outlineLevel="0" collapsed="false">
      <c r="A62" s="66"/>
      <c r="B62" s="232"/>
      <c r="C62" s="233"/>
      <c r="D62" s="233"/>
      <c r="E62" s="233"/>
      <c r="F62" s="233"/>
      <c r="G62" s="233"/>
      <c r="H62" s="233"/>
      <c r="I62" s="233"/>
      <c r="J62" s="233"/>
      <c r="K62" s="233"/>
      <c r="L62" s="233"/>
      <c r="M62" s="233"/>
      <c r="N62" s="233"/>
      <c r="O62" s="233"/>
      <c r="P62" s="233"/>
      <c r="Q62" s="233"/>
      <c r="R62" s="233"/>
      <c r="S62" s="233"/>
      <c r="T62" s="233"/>
      <c r="U62" s="233"/>
      <c r="V62" s="233"/>
      <c r="W62" s="233"/>
      <c r="X62" s="233"/>
      <c r="Y62" s="233"/>
      <c r="Z62" s="233"/>
      <c r="AA62" s="73"/>
      <c r="AB62" s="233"/>
      <c r="AC62" s="233"/>
      <c r="AD62" s="233"/>
      <c r="AE62" s="233"/>
      <c r="AF62" s="233"/>
      <c r="AG62" s="233"/>
      <c r="AH62" s="233"/>
      <c r="AI62" s="233"/>
      <c r="AJ62" s="233"/>
      <c r="AK62" s="233"/>
      <c r="AL62" s="73"/>
      <c r="AM62" s="226"/>
      <c r="AN62" s="226"/>
      <c r="AO62" s="226"/>
      <c r="AP62" s="18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16.5" hidden="false" customHeight="true" outlineLevel="0" collapsed="false">
      <c r="A63" s="66"/>
      <c r="B63" s="234"/>
      <c r="C63" s="235" t="s">
        <v>104</v>
      </c>
      <c r="D63" s="235"/>
      <c r="E63" s="235"/>
      <c r="F63" s="235"/>
      <c r="G63" s="235"/>
      <c r="H63" s="235"/>
      <c r="I63" s="235"/>
      <c r="J63" s="235"/>
      <c r="K63" s="235"/>
      <c r="L63" s="235"/>
      <c r="M63" s="235"/>
      <c r="N63" s="235"/>
      <c r="O63" s="235"/>
      <c r="P63" s="235"/>
      <c r="Q63" s="235"/>
      <c r="R63" s="235"/>
      <c r="S63" s="235"/>
      <c r="T63" s="235"/>
      <c r="U63" s="234"/>
      <c r="V63" s="234"/>
      <c r="W63" s="234"/>
      <c r="X63" s="234"/>
      <c r="Y63" s="234"/>
      <c r="Z63" s="234"/>
      <c r="AA63" s="234"/>
      <c r="AB63" s="234"/>
      <c r="AC63" s="234"/>
      <c r="AD63" s="135"/>
      <c r="AE63" s="135"/>
      <c r="AF63" s="135"/>
      <c r="AG63" s="135"/>
      <c r="AH63" s="135"/>
      <c r="AI63" s="135"/>
      <c r="AJ63" s="135"/>
      <c r="AK63" s="135"/>
      <c r="AL63" s="73"/>
      <c r="AM63" s="226"/>
      <c r="AN63" s="226"/>
      <c r="AO63" s="226"/>
      <c r="AP63" s="18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18.75" hidden="false" customHeight="true" outlineLevel="0" collapsed="false">
      <c r="A64" s="66"/>
      <c r="B64" s="73"/>
      <c r="C64" s="227"/>
      <c r="D64" s="227"/>
      <c r="E64" s="236" t="s">
        <v>105</v>
      </c>
      <c r="F64" s="236"/>
      <c r="G64" s="236"/>
      <c r="H64" s="236"/>
      <c r="I64" s="236"/>
      <c r="J64" s="236"/>
      <c r="K64" s="236"/>
      <c r="L64" s="236"/>
      <c r="M64" s="236"/>
      <c r="N64" s="236"/>
      <c r="O64" s="236"/>
      <c r="P64" s="236"/>
      <c r="Q64" s="236"/>
      <c r="R64" s="236"/>
      <c r="S64" s="237" t="s">
        <v>52</v>
      </c>
      <c r="T64" s="116" t="str">
        <f aca="false">IF(H7="", "",IF(AM60=1, "", IF(AM64=1,"○","×")))</f>
        <v>
        </v>
      </c>
      <c r="U64" s="73"/>
      <c r="V64" s="238"/>
      <c r="W64" s="238"/>
      <c r="X64" s="238"/>
      <c r="Y64" s="238"/>
      <c r="Z64" s="238"/>
      <c r="AA64" s="238"/>
      <c r="AB64" s="238"/>
      <c r="AC64" s="238"/>
      <c r="AD64" s="238"/>
      <c r="AE64" s="238"/>
      <c r="AF64" s="238"/>
      <c r="AG64" s="238"/>
      <c r="AH64" s="238"/>
      <c r="AI64" s="238"/>
      <c r="AJ64" s="238"/>
      <c r="AK64" s="238"/>
      <c r="AL64" s="73"/>
      <c r="AM64" s="230" t="n">
        <f aca="false">FALSE()</f>
        <v>0</v>
      </c>
      <c r="AN64" s="226"/>
      <c r="AO64" s="226"/>
      <c r="AP64" s="18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14.25" hidden="false" customHeight="true" outlineLevel="0" collapsed="false">
      <c r="A65" s="66"/>
      <c r="B65" s="239"/>
      <c r="C65" s="240" t="s">
        <v>106</v>
      </c>
      <c r="D65" s="241" t="s">
        <v>107</v>
      </c>
      <c r="E65" s="134"/>
      <c r="F65" s="134"/>
      <c r="G65" s="134"/>
      <c r="H65" s="134"/>
      <c r="I65" s="134"/>
      <c r="J65" s="134"/>
      <c r="K65" s="134"/>
      <c r="L65" s="134"/>
      <c r="M65" s="134"/>
      <c r="N65" s="134"/>
      <c r="O65" s="134"/>
      <c r="P65" s="134"/>
      <c r="Q65" s="134"/>
      <c r="R65" s="134"/>
      <c r="S65" s="241"/>
      <c r="T65" s="241"/>
      <c r="U65" s="241"/>
      <c r="V65" s="134"/>
      <c r="W65" s="134"/>
      <c r="X65" s="134"/>
      <c r="Y65" s="134"/>
      <c r="Z65" s="242"/>
      <c r="AA65" s="242"/>
      <c r="AB65" s="242"/>
      <c r="AC65" s="242"/>
      <c r="AD65" s="243"/>
      <c r="AE65" s="243"/>
      <c r="AF65" s="243"/>
      <c r="AG65" s="243"/>
      <c r="AH65" s="99"/>
      <c r="AI65" s="99"/>
      <c r="AJ65" s="99"/>
      <c r="AK65" s="244"/>
      <c r="AL65" s="73"/>
      <c r="AM65" s="226"/>
      <c r="AN65" s="226"/>
      <c r="AO65" s="226"/>
      <c r="AP65" s="18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14.25" hidden="false" customHeight="true" outlineLevel="0" collapsed="false">
      <c r="A66" s="66"/>
      <c r="B66" s="239"/>
      <c r="C66" s="245" t="s">
        <v>108</v>
      </c>
      <c r="D66" s="246" t="s">
        <v>109</v>
      </c>
      <c r="E66" s="246"/>
      <c r="F66" s="246"/>
      <c r="G66" s="246"/>
      <c r="H66" s="246"/>
      <c r="I66" s="246"/>
      <c r="J66" s="246"/>
      <c r="K66" s="246"/>
      <c r="L66" s="246"/>
      <c r="M66" s="246"/>
      <c r="N66" s="246"/>
      <c r="O66" s="246"/>
      <c r="P66" s="246"/>
      <c r="Q66" s="246"/>
      <c r="R66" s="246"/>
      <c r="S66" s="246"/>
      <c r="T66" s="246"/>
      <c r="U66" s="246"/>
      <c r="V66" s="246"/>
      <c r="W66" s="246"/>
      <c r="X66" s="246"/>
      <c r="Y66" s="246"/>
      <c r="Z66" s="247"/>
      <c r="AA66" s="247"/>
      <c r="AB66" s="247"/>
      <c r="AC66" s="247"/>
      <c r="AD66" s="248"/>
      <c r="AE66" s="248"/>
      <c r="AF66" s="248"/>
      <c r="AG66" s="248"/>
      <c r="AH66" s="249"/>
      <c r="AI66" s="249"/>
      <c r="AJ66" s="249"/>
      <c r="AK66" s="250"/>
      <c r="AL66" s="73"/>
      <c r="AM66" s="226"/>
      <c r="AN66" s="226"/>
      <c r="AO66" s="226"/>
      <c r="AP66" s="18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14.25" hidden="false" customHeight="true" outlineLevel="0" collapsed="false">
      <c r="A67" s="66"/>
      <c r="B67" s="239"/>
      <c r="C67" s="251" t="s">
        <v>110</v>
      </c>
      <c r="D67" s="252" t="s">
        <v>111</v>
      </c>
      <c r="E67" s="253"/>
      <c r="F67" s="253"/>
      <c r="G67" s="253"/>
      <c r="H67" s="253"/>
      <c r="I67" s="253"/>
      <c r="J67" s="253"/>
      <c r="K67" s="253"/>
      <c r="L67" s="253"/>
      <c r="M67" s="253"/>
      <c r="N67" s="253"/>
      <c r="O67" s="253"/>
      <c r="P67" s="253"/>
      <c r="Q67" s="253"/>
      <c r="R67" s="253"/>
      <c r="S67" s="253"/>
      <c r="T67" s="253"/>
      <c r="U67" s="253"/>
      <c r="V67" s="253"/>
      <c r="W67" s="253"/>
      <c r="X67" s="253"/>
      <c r="Y67" s="253"/>
      <c r="Z67" s="254"/>
      <c r="AA67" s="254"/>
      <c r="AB67" s="254"/>
      <c r="AC67" s="254"/>
      <c r="AD67" s="255"/>
      <c r="AE67" s="255"/>
      <c r="AF67" s="255"/>
      <c r="AG67" s="255"/>
      <c r="AH67" s="256"/>
      <c r="AI67" s="256"/>
      <c r="AJ67" s="256"/>
      <c r="AK67" s="257"/>
      <c r="AL67" s="258"/>
      <c r="AM67" s="226"/>
      <c r="AN67" s="226"/>
      <c r="AO67" s="226"/>
      <c r="AP67" s="18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11.25" hidden="false" customHeight="true" outlineLevel="0" collapsed="false">
      <c r="A68" s="66"/>
      <c r="B68" s="239"/>
      <c r="C68" s="259"/>
      <c r="D68" s="134"/>
      <c r="E68" s="172"/>
      <c r="F68" s="172"/>
      <c r="G68" s="172"/>
      <c r="H68" s="172"/>
      <c r="I68" s="172"/>
      <c r="J68" s="172"/>
      <c r="K68" s="172"/>
      <c r="L68" s="172"/>
      <c r="M68" s="172"/>
      <c r="N68" s="172"/>
      <c r="O68" s="172"/>
      <c r="P68" s="172"/>
      <c r="Q68" s="172"/>
      <c r="R68" s="172"/>
      <c r="S68" s="172"/>
      <c r="T68" s="172"/>
      <c r="U68" s="172"/>
      <c r="V68" s="172"/>
      <c r="W68" s="172"/>
      <c r="X68" s="172"/>
      <c r="Y68" s="172"/>
      <c r="Z68" s="242"/>
      <c r="AA68" s="242"/>
      <c r="AB68" s="242"/>
      <c r="AC68" s="242"/>
      <c r="AD68" s="243"/>
      <c r="AE68" s="243"/>
      <c r="AF68" s="243"/>
      <c r="AG68" s="243"/>
      <c r="AH68" s="99"/>
      <c r="AI68" s="99"/>
      <c r="AJ68" s="99"/>
      <c r="AK68" s="99"/>
      <c r="AL68" s="258"/>
      <c r="AM68" s="226"/>
      <c r="AN68" s="226"/>
      <c r="AO68" s="226"/>
      <c r="AP68" s="18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14.25" hidden="false" customHeight="true" outlineLevel="0" collapsed="false">
      <c r="A69" s="66"/>
      <c r="B69" s="73"/>
      <c r="C69" s="235" t="s">
        <v>112</v>
      </c>
      <c r="D69" s="235"/>
      <c r="E69" s="235"/>
      <c r="F69" s="235"/>
      <c r="G69" s="235"/>
      <c r="H69" s="235"/>
      <c r="I69" s="235"/>
      <c r="J69" s="235"/>
      <c r="K69" s="235"/>
      <c r="L69" s="235"/>
      <c r="M69" s="235"/>
      <c r="N69" s="235"/>
      <c r="O69" s="235"/>
      <c r="P69" s="235"/>
      <c r="Q69" s="235"/>
      <c r="R69" s="235"/>
      <c r="S69" s="260"/>
      <c r="T69" s="260"/>
      <c r="U69" s="260"/>
      <c r="V69" s="260"/>
      <c r="W69" s="260"/>
      <c r="X69" s="260"/>
      <c r="Y69" s="260"/>
      <c r="Z69" s="260"/>
      <c r="AA69" s="260"/>
      <c r="AB69" s="260"/>
      <c r="AC69" s="260"/>
      <c r="AD69" s="260"/>
      <c r="AE69" s="260"/>
      <c r="AF69" s="260"/>
      <c r="AG69" s="260"/>
      <c r="AH69" s="260"/>
      <c r="AI69" s="260"/>
      <c r="AJ69" s="260"/>
      <c r="AK69" s="260"/>
      <c r="AL69" s="260"/>
      <c r="AM69" s="226"/>
      <c r="AN69" s="226"/>
      <c r="AO69" s="226"/>
      <c r="AP69" s="18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21.75" hidden="false" customHeight="true" outlineLevel="0" collapsed="false">
      <c r="A70" s="66"/>
      <c r="B70" s="261"/>
      <c r="C70" s="227"/>
      <c r="D70" s="227"/>
      <c r="E70" s="236" t="s">
        <v>113</v>
      </c>
      <c r="F70" s="236"/>
      <c r="G70" s="236"/>
      <c r="H70" s="236"/>
      <c r="I70" s="236"/>
      <c r="J70" s="236"/>
      <c r="K70" s="236"/>
      <c r="L70" s="236"/>
      <c r="M70" s="236"/>
      <c r="N70" s="236"/>
      <c r="O70" s="236"/>
      <c r="P70" s="236"/>
      <c r="Q70" s="236"/>
      <c r="R70" s="236"/>
      <c r="S70" s="237" t="s">
        <v>52</v>
      </c>
      <c r="T70" s="116" t="str">
        <f aca="false">IF(H7="", "",IF(AM60=1,"",IF(AND(AM70=1,OR(AND(AN70=1,J73&lt;&gt;""),AND(AO71=1,J75&lt;&gt;""))),"○","×")))</f>
        <v>
        </v>
      </c>
      <c r="U70" s="262"/>
      <c r="V70" s="263"/>
      <c r="W70" s="263"/>
      <c r="X70" s="263"/>
      <c r="Y70" s="263"/>
      <c r="Z70" s="263"/>
      <c r="AA70" s="263"/>
      <c r="AB70" s="263"/>
      <c r="AC70" s="263"/>
      <c r="AD70" s="263"/>
      <c r="AE70" s="263"/>
      <c r="AF70" s="263"/>
      <c r="AG70" s="263"/>
      <c r="AH70" s="263"/>
      <c r="AI70" s="263"/>
      <c r="AJ70" s="263"/>
      <c r="AK70" s="263"/>
      <c r="AL70" s="260"/>
      <c r="AM70" s="230" t="n">
        <f aca="false">FALSE()</f>
        <v>0</v>
      </c>
      <c r="AN70" s="230" t="n">
        <f aca="false">FALSE()</f>
        <v>0</v>
      </c>
      <c r="AO70" s="226"/>
      <c r="AP70" s="18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30.75" hidden="false" customHeight="true" outlineLevel="0" collapsed="false">
      <c r="A71" s="66"/>
      <c r="B71" s="264"/>
      <c r="C71" s="240" t="s">
        <v>106</v>
      </c>
      <c r="D71" s="265" t="s">
        <v>114</v>
      </c>
      <c r="E71" s="265"/>
      <c r="F71" s="265"/>
      <c r="G71" s="265"/>
      <c r="H71" s="265"/>
      <c r="I71" s="265"/>
      <c r="J71" s="265"/>
      <c r="K71" s="265"/>
      <c r="L71" s="265"/>
      <c r="M71" s="265"/>
      <c r="N71" s="265"/>
      <c r="O71" s="265"/>
      <c r="P71" s="265"/>
      <c r="Q71" s="265"/>
      <c r="R71" s="265"/>
      <c r="S71" s="265"/>
      <c r="T71" s="265"/>
      <c r="U71" s="265"/>
      <c r="V71" s="265"/>
      <c r="W71" s="265"/>
      <c r="X71" s="265"/>
      <c r="Y71" s="265"/>
      <c r="Z71" s="265"/>
      <c r="AA71" s="265"/>
      <c r="AB71" s="265"/>
      <c r="AC71" s="265"/>
      <c r="AD71" s="265"/>
      <c r="AE71" s="265"/>
      <c r="AF71" s="265"/>
      <c r="AG71" s="265"/>
      <c r="AH71" s="265"/>
      <c r="AI71" s="265"/>
      <c r="AJ71" s="265"/>
      <c r="AK71" s="265"/>
      <c r="AL71" s="73"/>
      <c r="AM71" s="230" t="n">
        <f aca="false">TRUE()</f>
        <v>1</v>
      </c>
      <c r="AN71" s="226"/>
      <c r="AO71" s="230" t="n">
        <f aca="false">FALSE()</f>
        <v>0</v>
      </c>
      <c r="AP71" s="18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28.5" hidden="false" customHeight="true" outlineLevel="0" collapsed="false">
      <c r="A72" s="66"/>
      <c r="B72" s="264"/>
      <c r="C72" s="266"/>
      <c r="D72" s="267" t="s">
        <v>115</v>
      </c>
      <c r="E72" s="267"/>
      <c r="F72" s="267"/>
      <c r="G72" s="267"/>
      <c r="H72" s="268"/>
      <c r="I72" s="269" t="s">
        <v>47</v>
      </c>
      <c r="J72" s="270" t="s">
        <v>116</v>
      </c>
      <c r="K72" s="270"/>
      <c r="L72" s="270"/>
      <c r="M72" s="270"/>
      <c r="N72" s="270"/>
      <c r="O72" s="270"/>
      <c r="P72" s="270"/>
      <c r="Q72" s="270"/>
      <c r="R72" s="270"/>
      <c r="S72" s="270"/>
      <c r="T72" s="270"/>
      <c r="U72" s="270"/>
      <c r="V72" s="270"/>
      <c r="W72" s="270"/>
      <c r="X72" s="270"/>
      <c r="Y72" s="270"/>
      <c r="Z72" s="270"/>
      <c r="AA72" s="270"/>
      <c r="AB72" s="270"/>
      <c r="AC72" s="270"/>
      <c r="AD72" s="270"/>
      <c r="AE72" s="270"/>
      <c r="AF72" s="270"/>
      <c r="AG72" s="270"/>
      <c r="AH72" s="270"/>
      <c r="AI72" s="270"/>
      <c r="AJ72" s="270"/>
      <c r="AK72" s="270"/>
      <c r="AL72" s="73"/>
      <c r="AM72" s="226"/>
      <c r="AN72" s="226"/>
      <c r="AO72" s="226"/>
      <c r="AP72" s="18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34.5" hidden="false" customHeight="true" outlineLevel="0" collapsed="false">
      <c r="A73" s="66"/>
      <c r="B73" s="264"/>
      <c r="C73" s="266"/>
      <c r="D73" s="267"/>
      <c r="E73" s="267"/>
      <c r="F73" s="267"/>
      <c r="G73" s="267"/>
      <c r="H73" s="268"/>
      <c r="I73" s="269"/>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73"/>
      <c r="AM73" s="73"/>
      <c r="AN73" s="73"/>
      <c r="AO73" s="180"/>
      <c r="AP73" s="180"/>
      <c r="AQ73" s="272" t="s">
        <v>117</v>
      </c>
      <c r="AR73" s="272"/>
      <c r="AS73" s="272"/>
      <c r="AT73" s="272"/>
      <c r="AU73" s="272"/>
      <c r="AV73" s="272"/>
      <c r="AW73" s="272"/>
      <c r="AX73" s="272"/>
      <c r="AY73" s="272"/>
      <c r="AZ73" s="272"/>
      <c r="BA73" s="272"/>
      <c r="BB73" s="272"/>
      <c r="BC73" s="272"/>
      <c r="BD73" s="272"/>
      <c r="BE73" s="272"/>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15" hidden="false" customHeight="true" outlineLevel="0" collapsed="false">
      <c r="A74" s="66"/>
      <c r="B74" s="264"/>
      <c r="C74" s="266"/>
      <c r="D74" s="267"/>
      <c r="E74" s="267"/>
      <c r="F74" s="267"/>
      <c r="G74" s="267"/>
      <c r="H74" s="273"/>
      <c r="I74" s="274" t="s">
        <v>50</v>
      </c>
      <c r="J74" s="275" t="s">
        <v>118</v>
      </c>
      <c r="K74" s="276"/>
      <c r="L74" s="276"/>
      <c r="M74" s="276"/>
      <c r="N74" s="276"/>
      <c r="O74" s="276"/>
      <c r="P74" s="276"/>
      <c r="Q74" s="276"/>
      <c r="R74" s="276"/>
      <c r="S74" s="277" t="s">
        <v>119</v>
      </c>
      <c r="T74" s="277"/>
      <c r="U74" s="277"/>
      <c r="V74" s="277"/>
      <c r="W74" s="277"/>
      <c r="X74" s="277"/>
      <c r="Y74" s="277"/>
      <c r="Z74" s="277"/>
      <c r="AA74" s="277"/>
      <c r="AB74" s="277"/>
      <c r="AC74" s="277"/>
      <c r="AD74" s="277"/>
      <c r="AE74" s="277"/>
      <c r="AF74" s="277"/>
      <c r="AG74" s="277"/>
      <c r="AH74" s="277"/>
      <c r="AI74" s="277"/>
      <c r="AJ74" s="277"/>
      <c r="AK74" s="277"/>
      <c r="AL74" s="73"/>
      <c r="AM74" s="278"/>
      <c r="AN74" s="0"/>
      <c r="AO74" s="73"/>
      <c r="AP74" s="73"/>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33" hidden="false" customHeight="true" outlineLevel="0" collapsed="false">
      <c r="A75" s="66"/>
      <c r="B75" s="264"/>
      <c r="C75" s="266"/>
      <c r="D75" s="267"/>
      <c r="E75" s="267"/>
      <c r="F75" s="267"/>
      <c r="G75" s="267"/>
      <c r="H75" s="273"/>
      <c r="I75" s="274"/>
      <c r="J75" s="279"/>
      <c r="K75" s="279"/>
      <c r="L75" s="279"/>
      <c r="M75" s="279"/>
      <c r="N75" s="279"/>
      <c r="O75" s="279"/>
      <c r="P75" s="279"/>
      <c r="Q75" s="279"/>
      <c r="R75" s="279"/>
      <c r="S75" s="279"/>
      <c r="T75" s="279"/>
      <c r="U75" s="279"/>
      <c r="V75" s="279"/>
      <c r="W75" s="279"/>
      <c r="X75" s="279"/>
      <c r="Y75" s="279"/>
      <c r="Z75" s="279"/>
      <c r="AA75" s="279"/>
      <c r="AB75" s="279"/>
      <c r="AC75" s="279"/>
      <c r="AD75" s="279"/>
      <c r="AE75" s="279"/>
      <c r="AF75" s="279"/>
      <c r="AG75" s="279"/>
      <c r="AH75" s="279"/>
      <c r="AI75" s="279"/>
      <c r="AJ75" s="279"/>
      <c r="AK75" s="279"/>
      <c r="AL75" s="73"/>
      <c r="AM75" s="73"/>
      <c r="AN75" s="73"/>
      <c r="AO75" s="0"/>
      <c r="AP75" s="0"/>
      <c r="AQ75" s="272" t="s">
        <v>117</v>
      </c>
      <c r="AR75" s="272"/>
      <c r="AS75" s="272"/>
      <c r="AT75" s="272"/>
      <c r="AU75" s="272"/>
      <c r="AV75" s="272"/>
      <c r="AW75" s="272"/>
      <c r="AX75" s="272"/>
      <c r="AY75" s="272"/>
      <c r="AZ75" s="272"/>
      <c r="BA75" s="272"/>
      <c r="BB75" s="272"/>
      <c r="BC75" s="272"/>
      <c r="BD75" s="272"/>
      <c r="BE75" s="272"/>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16.5" hidden="false" customHeight="true" outlineLevel="0" collapsed="false">
      <c r="A76" s="66"/>
      <c r="B76" s="280"/>
      <c r="C76" s="281" t="s">
        <v>108</v>
      </c>
      <c r="D76" s="252" t="s">
        <v>120</v>
      </c>
      <c r="E76" s="282"/>
      <c r="F76" s="282"/>
      <c r="G76" s="282"/>
      <c r="H76" s="253"/>
      <c r="I76" s="253"/>
      <c r="J76" s="253"/>
      <c r="K76" s="253"/>
      <c r="L76" s="253"/>
      <c r="M76" s="253"/>
      <c r="N76" s="253"/>
      <c r="O76" s="253"/>
      <c r="P76" s="253"/>
      <c r="Q76" s="253"/>
      <c r="R76" s="253"/>
      <c r="S76" s="253"/>
      <c r="T76" s="253"/>
      <c r="U76" s="253"/>
      <c r="V76" s="253"/>
      <c r="W76" s="253"/>
      <c r="X76" s="253"/>
      <c r="Y76" s="253"/>
      <c r="Z76" s="254"/>
      <c r="AA76" s="254"/>
      <c r="AB76" s="254"/>
      <c r="AC76" s="254"/>
      <c r="AD76" s="255"/>
      <c r="AE76" s="255"/>
      <c r="AF76" s="255"/>
      <c r="AG76" s="255"/>
      <c r="AH76" s="256"/>
      <c r="AI76" s="256"/>
      <c r="AJ76" s="256"/>
      <c r="AK76" s="283"/>
      <c r="AL76" s="258"/>
      <c r="AM76" s="278"/>
      <c r="AN76" s="0"/>
      <c r="AO76" s="73"/>
      <c r="AP76" s="73"/>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customFormat="false" ht="11.25" hidden="false" customHeight="true" outlineLevel="0" collapsed="false">
      <c r="A77" s="66"/>
      <c r="B77" s="100"/>
      <c r="C77" s="100"/>
      <c r="D77" s="100"/>
      <c r="E77" s="100"/>
      <c r="F77" s="100"/>
      <c r="G77" s="100"/>
      <c r="H77" s="100"/>
      <c r="I77" s="100"/>
      <c r="J77" s="100"/>
      <c r="K77" s="100"/>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73"/>
      <c r="AM77" s="278"/>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c r="IW77" s="0"/>
      <c r="IX77" s="0"/>
      <c r="IY77" s="0"/>
      <c r="IZ77" s="0"/>
      <c r="JA77" s="0"/>
      <c r="JB77" s="0"/>
      <c r="JC77" s="0"/>
      <c r="JD77" s="0"/>
      <c r="JE77" s="0"/>
      <c r="JF77" s="0"/>
      <c r="JG77" s="0"/>
      <c r="JH77" s="0"/>
      <c r="JI77" s="0"/>
      <c r="JJ77" s="0"/>
      <c r="JK77" s="0"/>
      <c r="JL77" s="0"/>
      <c r="JM77" s="0"/>
      <c r="JN77" s="0"/>
      <c r="JO77" s="0"/>
      <c r="JP77" s="0"/>
      <c r="JQ77" s="0"/>
      <c r="JR77" s="0"/>
      <c r="JS77" s="0"/>
      <c r="JT77" s="0"/>
      <c r="JU77" s="0"/>
      <c r="JV77" s="0"/>
      <c r="JW77" s="0"/>
      <c r="JX77" s="0"/>
      <c r="JY77" s="0"/>
      <c r="JZ77" s="0"/>
      <c r="KA77" s="0"/>
      <c r="KB77" s="0"/>
      <c r="KC77" s="0"/>
      <c r="KD77" s="0"/>
      <c r="KE77" s="0"/>
      <c r="KF77" s="0"/>
      <c r="KG77" s="0"/>
      <c r="KH77" s="0"/>
      <c r="KI77" s="0"/>
      <c r="KJ77" s="0"/>
      <c r="KK77" s="0"/>
      <c r="KL77" s="0"/>
      <c r="KM77" s="0"/>
      <c r="KN77" s="0"/>
      <c r="KO77" s="0"/>
      <c r="KP77" s="0"/>
      <c r="KQ77" s="0"/>
      <c r="KR77" s="0"/>
      <c r="KS77" s="0"/>
      <c r="KT77" s="0"/>
      <c r="KU77" s="0"/>
      <c r="KV77" s="0"/>
      <c r="KW77" s="0"/>
      <c r="KX77" s="0"/>
      <c r="KY77" s="0"/>
      <c r="KZ77" s="0"/>
      <c r="LA77" s="0"/>
      <c r="LB77" s="0"/>
      <c r="LC77" s="0"/>
      <c r="LD77" s="0"/>
      <c r="LE77" s="0"/>
      <c r="LF77" s="0"/>
      <c r="LG77" s="0"/>
      <c r="LH77" s="0"/>
      <c r="LI77" s="0"/>
      <c r="LJ77" s="0"/>
      <c r="LK77" s="0"/>
      <c r="LL77" s="0"/>
      <c r="LM77" s="0"/>
      <c r="LN77" s="0"/>
      <c r="LO77" s="0"/>
      <c r="LP77" s="0"/>
      <c r="LQ77" s="0"/>
      <c r="LR77" s="0"/>
      <c r="LS77" s="0"/>
      <c r="LT77" s="0"/>
      <c r="LU77" s="0"/>
      <c r="LV77" s="0"/>
      <c r="LW77" s="0"/>
      <c r="LX77" s="0"/>
      <c r="LY77" s="0"/>
      <c r="LZ77" s="0"/>
      <c r="MA77" s="0"/>
      <c r="MB77" s="0"/>
      <c r="MC77" s="0"/>
      <c r="MD77" s="0"/>
      <c r="ME77" s="0"/>
      <c r="MF77" s="0"/>
      <c r="MG77" s="0"/>
      <c r="MH77" s="0"/>
      <c r="MI77" s="0"/>
      <c r="MJ77" s="0"/>
      <c r="MK77" s="0"/>
      <c r="ML77" s="0"/>
      <c r="MM77" s="0"/>
      <c r="MN77" s="0"/>
      <c r="MO77" s="0"/>
      <c r="MP77" s="0"/>
      <c r="MQ77" s="0"/>
      <c r="MR77" s="0"/>
      <c r="MS77" s="0"/>
      <c r="MT77" s="0"/>
      <c r="MU77" s="0"/>
      <c r="MV77" s="0"/>
      <c r="MW77" s="0"/>
      <c r="MX77" s="0"/>
      <c r="MY77" s="0"/>
      <c r="MZ77" s="0"/>
      <c r="NA77" s="0"/>
      <c r="NB77" s="0"/>
      <c r="NC77" s="0"/>
      <c r="ND77" s="0"/>
      <c r="NE77" s="0"/>
      <c r="NF77" s="0"/>
      <c r="NG77" s="0"/>
      <c r="NH77" s="0"/>
      <c r="NI77" s="0"/>
      <c r="NJ77" s="0"/>
      <c r="NK77" s="0"/>
      <c r="NL77" s="0"/>
      <c r="NM77" s="0"/>
      <c r="NN77" s="0"/>
      <c r="NO77" s="0"/>
      <c r="NP77" s="0"/>
      <c r="NQ77" s="0"/>
      <c r="NR77" s="0"/>
      <c r="NS77" s="0"/>
      <c r="NT77" s="0"/>
      <c r="NU77" s="0"/>
      <c r="NV77" s="0"/>
      <c r="NW77" s="0"/>
      <c r="NX77" s="0"/>
      <c r="NY77" s="0"/>
      <c r="NZ77" s="0"/>
      <c r="OA77" s="0"/>
      <c r="OB77" s="0"/>
      <c r="OC77" s="0"/>
      <c r="OD77" s="0"/>
      <c r="OE77" s="0"/>
      <c r="OF77" s="0"/>
      <c r="OG77" s="0"/>
      <c r="OH77" s="0"/>
      <c r="OI77" s="0"/>
      <c r="OJ77" s="0"/>
      <c r="OK77" s="0"/>
      <c r="OL77" s="0"/>
      <c r="OM77" s="0"/>
      <c r="ON77" s="0"/>
      <c r="OO77" s="0"/>
      <c r="OP77" s="0"/>
      <c r="OQ77" s="0"/>
      <c r="OR77" s="0"/>
      <c r="OS77" s="0"/>
      <c r="OT77" s="0"/>
      <c r="OU77" s="0"/>
      <c r="OV77" s="0"/>
      <c r="OW77" s="0"/>
      <c r="OX77" s="0"/>
      <c r="OY77" s="0"/>
      <c r="OZ77" s="0"/>
      <c r="PA77" s="0"/>
      <c r="PB77" s="0"/>
      <c r="PC77" s="0"/>
      <c r="PD77" s="0"/>
      <c r="PE77" s="0"/>
      <c r="PF77" s="0"/>
      <c r="PG77" s="0"/>
      <c r="PH77" s="0"/>
      <c r="PI77" s="0"/>
      <c r="PJ77" s="0"/>
      <c r="PK77" s="0"/>
      <c r="PL77" s="0"/>
      <c r="PM77" s="0"/>
      <c r="PN77" s="0"/>
      <c r="PO77" s="0"/>
      <c r="PP77" s="0"/>
      <c r="PQ77" s="0"/>
      <c r="PR77" s="0"/>
      <c r="PS77" s="0"/>
      <c r="PT77" s="0"/>
      <c r="PU77" s="0"/>
      <c r="PV77" s="0"/>
      <c r="PW77" s="0"/>
      <c r="PX77" s="0"/>
      <c r="PY77" s="0"/>
      <c r="PZ77" s="0"/>
      <c r="QA77" s="0"/>
      <c r="QB77" s="0"/>
      <c r="QC77" s="0"/>
      <c r="QD77" s="0"/>
      <c r="QE77" s="0"/>
      <c r="QF77" s="0"/>
      <c r="QG77" s="0"/>
      <c r="QH77" s="0"/>
      <c r="QI77" s="0"/>
      <c r="QJ77" s="0"/>
      <c r="QK77" s="0"/>
      <c r="QL77" s="0"/>
      <c r="QM77" s="0"/>
      <c r="QN77" s="0"/>
      <c r="QO77" s="0"/>
      <c r="QP77" s="0"/>
      <c r="QQ77" s="0"/>
      <c r="QR77" s="0"/>
      <c r="QS77" s="0"/>
      <c r="QT77" s="0"/>
      <c r="QU77" s="0"/>
      <c r="QV77" s="0"/>
      <c r="QW77" s="0"/>
      <c r="QX77" s="0"/>
      <c r="QY77" s="0"/>
      <c r="QZ77" s="0"/>
      <c r="RA77" s="0"/>
      <c r="RB77" s="0"/>
      <c r="RC77" s="0"/>
      <c r="RD77" s="0"/>
      <c r="RE77" s="0"/>
      <c r="RF77" s="0"/>
      <c r="RG77" s="0"/>
      <c r="RH77" s="0"/>
      <c r="RI77" s="0"/>
      <c r="RJ77" s="0"/>
      <c r="RK77" s="0"/>
      <c r="RL77" s="0"/>
      <c r="RM77" s="0"/>
      <c r="RN77" s="0"/>
      <c r="RO77" s="0"/>
      <c r="RP77" s="0"/>
      <c r="RQ77" s="0"/>
      <c r="RR77" s="0"/>
      <c r="RS77" s="0"/>
      <c r="RT77" s="0"/>
      <c r="RU77" s="0"/>
      <c r="RV77" s="0"/>
      <c r="RW77" s="0"/>
      <c r="RX77" s="0"/>
      <c r="RY77" s="0"/>
      <c r="RZ77" s="0"/>
      <c r="SA77" s="0"/>
      <c r="SB77" s="0"/>
      <c r="SC77" s="0"/>
      <c r="SD77" s="0"/>
      <c r="SE77" s="0"/>
      <c r="SF77" s="0"/>
      <c r="SG77" s="0"/>
      <c r="SH77" s="0"/>
      <c r="SI77" s="0"/>
      <c r="SJ77" s="0"/>
      <c r="SK77" s="0"/>
      <c r="SL77" s="0"/>
      <c r="SM77" s="0"/>
      <c r="SN77" s="0"/>
      <c r="SO77" s="0"/>
      <c r="SP77" s="0"/>
      <c r="SQ77" s="0"/>
      <c r="SR77" s="0"/>
      <c r="SS77" s="0"/>
      <c r="ST77" s="0"/>
      <c r="SU77" s="0"/>
      <c r="SV77" s="0"/>
      <c r="SW77" s="0"/>
      <c r="SX77" s="0"/>
      <c r="SY77" s="0"/>
      <c r="SZ77" s="0"/>
      <c r="TA77" s="0"/>
      <c r="TB77" s="0"/>
      <c r="TC77" s="0"/>
      <c r="TD77" s="0"/>
      <c r="TE77" s="0"/>
      <c r="TF77" s="0"/>
      <c r="TG77" s="0"/>
      <c r="TH77" s="0"/>
      <c r="TI77" s="0"/>
      <c r="TJ77" s="0"/>
      <c r="TK77" s="0"/>
      <c r="TL77" s="0"/>
      <c r="TM77" s="0"/>
      <c r="TN77" s="0"/>
      <c r="TO77" s="0"/>
      <c r="TP77" s="0"/>
      <c r="TQ77" s="0"/>
      <c r="TR77" s="0"/>
      <c r="TS77" s="0"/>
      <c r="TT77" s="0"/>
      <c r="TU77" s="0"/>
      <c r="TV77" s="0"/>
      <c r="TW77" s="0"/>
      <c r="TX77" s="0"/>
      <c r="TY77" s="0"/>
      <c r="TZ77" s="0"/>
      <c r="UA77" s="0"/>
      <c r="UB77" s="0"/>
      <c r="UC77" s="0"/>
      <c r="UD77" s="0"/>
      <c r="UE77" s="0"/>
      <c r="UF77" s="0"/>
      <c r="UG77" s="0"/>
      <c r="UH77" s="0"/>
      <c r="UI77" s="0"/>
      <c r="UJ77" s="0"/>
      <c r="UK77" s="0"/>
      <c r="UL77" s="0"/>
      <c r="UM77" s="0"/>
      <c r="UN77" s="0"/>
      <c r="UO77" s="0"/>
      <c r="UP77" s="0"/>
      <c r="UQ77" s="0"/>
      <c r="UR77" s="0"/>
      <c r="US77" s="0"/>
      <c r="UT77" s="0"/>
      <c r="UU77" s="0"/>
      <c r="UV77" s="0"/>
      <c r="UW77" s="0"/>
      <c r="UX77" s="0"/>
      <c r="UY77" s="0"/>
      <c r="UZ77" s="0"/>
      <c r="VA77" s="0"/>
      <c r="VB77" s="0"/>
      <c r="VC77" s="0"/>
      <c r="VD77" s="0"/>
      <c r="VE77" s="0"/>
      <c r="VF77" s="0"/>
      <c r="VG77" s="0"/>
      <c r="VH77" s="0"/>
      <c r="VI77" s="0"/>
      <c r="VJ77" s="0"/>
      <c r="VK77" s="0"/>
      <c r="VL77" s="0"/>
      <c r="VM77" s="0"/>
      <c r="VN77" s="0"/>
      <c r="VO77" s="0"/>
      <c r="VP77" s="0"/>
      <c r="VQ77" s="0"/>
      <c r="VR77" s="0"/>
      <c r="VS77" s="0"/>
      <c r="VT77" s="0"/>
      <c r="VU77" s="0"/>
      <c r="VV77" s="0"/>
      <c r="VW77" s="0"/>
      <c r="VX77" s="0"/>
      <c r="VY77" s="0"/>
      <c r="VZ77" s="0"/>
      <c r="WA77" s="0"/>
      <c r="WB77" s="0"/>
      <c r="WC77" s="0"/>
      <c r="WD77" s="0"/>
      <c r="WE77" s="0"/>
      <c r="WF77" s="0"/>
      <c r="WG77" s="0"/>
      <c r="WH77" s="0"/>
      <c r="WI77" s="0"/>
      <c r="WJ77" s="0"/>
      <c r="WK77" s="0"/>
      <c r="WL77" s="0"/>
      <c r="WM77" s="0"/>
      <c r="WN77" s="0"/>
      <c r="WO77" s="0"/>
      <c r="WP77" s="0"/>
      <c r="WQ77" s="0"/>
      <c r="WR77" s="0"/>
      <c r="WS77" s="0"/>
      <c r="WT77" s="0"/>
      <c r="WU77" s="0"/>
      <c r="WV77" s="0"/>
      <c r="WW77" s="0"/>
      <c r="WX77" s="0"/>
      <c r="WY77" s="0"/>
      <c r="WZ77" s="0"/>
      <c r="XA77" s="0"/>
      <c r="XB77" s="0"/>
      <c r="XC77" s="0"/>
      <c r="XD77" s="0"/>
      <c r="XE77" s="0"/>
      <c r="XF77" s="0"/>
      <c r="XG77" s="0"/>
      <c r="XH77" s="0"/>
      <c r="XI77" s="0"/>
      <c r="XJ77" s="0"/>
      <c r="XK77" s="0"/>
      <c r="XL77" s="0"/>
      <c r="XM77" s="0"/>
      <c r="XN77" s="0"/>
      <c r="XO77" s="0"/>
      <c r="XP77" s="0"/>
      <c r="XQ77" s="0"/>
      <c r="XR77" s="0"/>
      <c r="XS77" s="0"/>
      <c r="XT77" s="0"/>
      <c r="XU77" s="0"/>
      <c r="XV77" s="0"/>
      <c r="XW77" s="0"/>
      <c r="XX77" s="0"/>
      <c r="XY77" s="0"/>
      <c r="XZ77" s="0"/>
      <c r="YA77" s="0"/>
      <c r="YB77" s="0"/>
      <c r="YC77" s="0"/>
      <c r="YD77" s="0"/>
      <c r="YE77" s="0"/>
      <c r="YF77" s="0"/>
      <c r="YG77" s="0"/>
      <c r="YH77" s="0"/>
      <c r="YI77" s="0"/>
      <c r="YJ77" s="0"/>
      <c r="YK77" s="0"/>
      <c r="YL77" s="0"/>
      <c r="YM77" s="0"/>
      <c r="YN77" s="0"/>
      <c r="YO77" s="0"/>
      <c r="YP77" s="0"/>
      <c r="YQ77" s="0"/>
      <c r="YR77" s="0"/>
      <c r="YS77" s="0"/>
      <c r="YT77" s="0"/>
      <c r="YU77" s="0"/>
      <c r="YV77" s="0"/>
      <c r="YW77" s="0"/>
      <c r="YX77" s="0"/>
      <c r="YY77" s="0"/>
      <c r="YZ77" s="0"/>
      <c r="ZA77" s="0"/>
      <c r="ZB77" s="0"/>
      <c r="ZC77" s="0"/>
      <c r="ZD77" s="0"/>
      <c r="ZE77" s="0"/>
      <c r="ZF77" s="0"/>
      <c r="ZG77" s="0"/>
      <c r="ZH77" s="0"/>
      <c r="ZI77" s="0"/>
      <c r="ZJ77" s="0"/>
      <c r="ZK77" s="0"/>
      <c r="ZL77" s="0"/>
      <c r="ZM77" s="0"/>
      <c r="ZN77" s="0"/>
      <c r="ZO77" s="0"/>
      <c r="ZP77" s="0"/>
      <c r="ZQ77" s="0"/>
      <c r="ZR77" s="0"/>
      <c r="ZS77" s="0"/>
      <c r="ZT77" s="0"/>
      <c r="ZU77" s="0"/>
      <c r="ZV77" s="0"/>
      <c r="ZW77" s="0"/>
      <c r="ZX77" s="0"/>
      <c r="ZY77" s="0"/>
      <c r="ZZ77" s="0"/>
      <c r="AAA77" s="0"/>
      <c r="AAB77" s="0"/>
      <c r="AAC77" s="0"/>
      <c r="AAD77" s="0"/>
      <c r="AAE77" s="0"/>
      <c r="AAF77" s="0"/>
      <c r="AAG77" s="0"/>
      <c r="AAH77" s="0"/>
      <c r="AAI77" s="0"/>
      <c r="AAJ77" s="0"/>
      <c r="AAK77" s="0"/>
      <c r="AAL77" s="0"/>
      <c r="AAM77" s="0"/>
      <c r="AAN77" s="0"/>
      <c r="AAO77" s="0"/>
      <c r="AAP77" s="0"/>
      <c r="AAQ77" s="0"/>
      <c r="AAR77" s="0"/>
      <c r="AAS77" s="0"/>
      <c r="AAT77" s="0"/>
      <c r="AAU77" s="0"/>
      <c r="AAV77" s="0"/>
      <c r="AAW77" s="0"/>
      <c r="AAX77" s="0"/>
      <c r="AAY77" s="0"/>
      <c r="AAZ77" s="0"/>
      <c r="ABA77" s="0"/>
      <c r="ABB77" s="0"/>
      <c r="ABC77" s="0"/>
      <c r="ABD77" s="0"/>
      <c r="ABE77" s="0"/>
      <c r="ABF77" s="0"/>
      <c r="ABG77" s="0"/>
      <c r="ABH77" s="0"/>
      <c r="ABI77" s="0"/>
      <c r="ABJ77" s="0"/>
      <c r="ABK77" s="0"/>
      <c r="ABL77" s="0"/>
      <c r="ABM77" s="0"/>
      <c r="ABN77" s="0"/>
      <c r="ABO77" s="0"/>
      <c r="ABP77" s="0"/>
      <c r="ABQ77" s="0"/>
      <c r="ABR77" s="0"/>
      <c r="ABS77" s="0"/>
      <c r="ABT77" s="0"/>
      <c r="ABU77" s="0"/>
      <c r="ABV77" s="0"/>
      <c r="ABW77" s="0"/>
      <c r="ABX77" s="0"/>
      <c r="ABY77" s="0"/>
      <c r="ABZ77" s="0"/>
      <c r="ACA77" s="0"/>
      <c r="ACB77" s="0"/>
      <c r="ACC77" s="0"/>
      <c r="ACD77" s="0"/>
      <c r="ACE77" s="0"/>
      <c r="ACF77" s="0"/>
      <c r="ACG77" s="0"/>
      <c r="ACH77" s="0"/>
      <c r="ACI77" s="0"/>
      <c r="ACJ77" s="0"/>
      <c r="ACK77" s="0"/>
      <c r="ACL77" s="0"/>
      <c r="ACM77" s="0"/>
      <c r="ACN77" s="0"/>
      <c r="ACO77" s="0"/>
      <c r="ACP77" s="0"/>
      <c r="ACQ77" s="0"/>
      <c r="ACR77" s="0"/>
      <c r="ACS77" s="0"/>
      <c r="ACT77" s="0"/>
      <c r="ACU77" s="0"/>
      <c r="ACV77" s="0"/>
      <c r="ACW77" s="0"/>
      <c r="ACX77" s="0"/>
      <c r="ACY77" s="0"/>
      <c r="ACZ77" s="0"/>
      <c r="ADA77" s="0"/>
      <c r="ADB77" s="0"/>
      <c r="ADC77" s="0"/>
      <c r="ADD77" s="0"/>
      <c r="ADE77" s="0"/>
      <c r="ADF77" s="0"/>
      <c r="ADG77" s="0"/>
      <c r="ADH77" s="0"/>
      <c r="ADI77" s="0"/>
      <c r="ADJ77" s="0"/>
      <c r="ADK77" s="0"/>
      <c r="ADL77" s="0"/>
      <c r="ADM77" s="0"/>
      <c r="ADN77" s="0"/>
      <c r="ADO77" s="0"/>
      <c r="ADP77" s="0"/>
      <c r="ADQ77" s="0"/>
      <c r="ADR77" s="0"/>
      <c r="ADS77" s="0"/>
      <c r="ADT77" s="0"/>
      <c r="ADU77" s="0"/>
      <c r="ADV77" s="0"/>
      <c r="ADW77" s="0"/>
      <c r="ADX77" s="0"/>
      <c r="ADY77" s="0"/>
      <c r="ADZ77" s="0"/>
      <c r="AEA77" s="0"/>
      <c r="AEB77" s="0"/>
      <c r="AEC77" s="0"/>
      <c r="AED77" s="0"/>
      <c r="AEE77" s="0"/>
      <c r="AEF77" s="0"/>
      <c r="AEG77" s="0"/>
      <c r="AEH77" s="0"/>
      <c r="AEI77" s="0"/>
      <c r="AEJ77" s="0"/>
      <c r="AEK77" s="0"/>
      <c r="AEL77" s="0"/>
      <c r="AEM77" s="0"/>
      <c r="AEN77" s="0"/>
      <c r="AEO77" s="0"/>
      <c r="AEP77" s="0"/>
      <c r="AEQ77" s="0"/>
      <c r="AER77" s="0"/>
      <c r="AES77" s="0"/>
      <c r="AET77" s="0"/>
      <c r="AEU77" s="0"/>
      <c r="AEV77" s="0"/>
      <c r="AEW77" s="0"/>
      <c r="AEX77" s="0"/>
      <c r="AEY77" s="0"/>
      <c r="AEZ77" s="0"/>
      <c r="AFA77" s="0"/>
      <c r="AFB77" s="0"/>
      <c r="AFC77" s="0"/>
      <c r="AFD77" s="0"/>
      <c r="AFE77" s="0"/>
      <c r="AFF77" s="0"/>
      <c r="AFG77" s="0"/>
      <c r="AFH77" s="0"/>
      <c r="AFI77" s="0"/>
      <c r="AFJ77" s="0"/>
      <c r="AFK77" s="0"/>
      <c r="AFL77" s="0"/>
      <c r="AFM77" s="0"/>
      <c r="AFN77" s="0"/>
      <c r="AFO77" s="0"/>
      <c r="AFP77" s="0"/>
      <c r="AFQ77" s="0"/>
      <c r="AFR77" s="0"/>
      <c r="AFS77" s="0"/>
      <c r="AFT77" s="0"/>
      <c r="AFU77" s="0"/>
      <c r="AFV77" s="0"/>
      <c r="AFW77" s="0"/>
      <c r="AFX77" s="0"/>
      <c r="AFY77" s="0"/>
      <c r="AFZ77" s="0"/>
      <c r="AGA77" s="0"/>
      <c r="AGB77" s="0"/>
      <c r="AGC77" s="0"/>
      <c r="AGD77" s="0"/>
      <c r="AGE77" s="0"/>
      <c r="AGF77" s="0"/>
      <c r="AGG77" s="0"/>
      <c r="AGH77" s="0"/>
      <c r="AGI77" s="0"/>
      <c r="AGJ77" s="0"/>
      <c r="AGK77" s="0"/>
      <c r="AGL77" s="0"/>
      <c r="AGM77" s="0"/>
      <c r="AGN77" s="0"/>
      <c r="AGO77" s="0"/>
      <c r="AGP77" s="0"/>
      <c r="AGQ77" s="0"/>
      <c r="AGR77" s="0"/>
      <c r="AGS77" s="0"/>
      <c r="AGT77" s="0"/>
      <c r="AGU77" s="0"/>
      <c r="AGV77" s="0"/>
      <c r="AGW77" s="0"/>
      <c r="AGX77" s="0"/>
      <c r="AGY77" s="0"/>
      <c r="AGZ77" s="0"/>
      <c r="AHA77" s="0"/>
      <c r="AHB77" s="0"/>
      <c r="AHC77" s="0"/>
      <c r="AHD77" s="0"/>
      <c r="AHE77" s="0"/>
      <c r="AHF77" s="0"/>
      <c r="AHG77" s="0"/>
      <c r="AHH77" s="0"/>
      <c r="AHI77" s="0"/>
      <c r="AHJ77" s="0"/>
      <c r="AHK77" s="0"/>
      <c r="AHL77" s="0"/>
      <c r="AHM77" s="0"/>
      <c r="AHN77" s="0"/>
      <c r="AHO77" s="0"/>
      <c r="AHP77" s="0"/>
      <c r="AHQ77" s="0"/>
      <c r="AHR77" s="0"/>
      <c r="AHS77" s="0"/>
      <c r="AHT77" s="0"/>
      <c r="AHU77" s="0"/>
      <c r="AHV77" s="0"/>
      <c r="AHW77" s="0"/>
      <c r="AHX77" s="0"/>
      <c r="AHY77" s="0"/>
      <c r="AHZ77" s="0"/>
      <c r="AIA77" s="0"/>
      <c r="AIB77" s="0"/>
      <c r="AIC77" s="0"/>
      <c r="AID77" s="0"/>
      <c r="AIE77" s="0"/>
      <c r="AIF77" s="0"/>
      <c r="AIG77" s="0"/>
      <c r="AIH77" s="0"/>
      <c r="AII77" s="0"/>
      <c r="AIJ77" s="0"/>
      <c r="AIK77" s="0"/>
      <c r="AIL77" s="0"/>
      <c r="AIM77" s="0"/>
      <c r="AIN77" s="0"/>
      <c r="AIO77" s="0"/>
      <c r="AIP77" s="0"/>
      <c r="AIQ77" s="0"/>
      <c r="AIR77" s="0"/>
      <c r="AIS77" s="0"/>
      <c r="AIT77" s="0"/>
      <c r="AIU77" s="0"/>
      <c r="AIV77" s="0"/>
      <c r="AIW77" s="0"/>
      <c r="AIX77" s="0"/>
      <c r="AIY77" s="0"/>
      <c r="AIZ77" s="0"/>
      <c r="AJA77" s="0"/>
      <c r="AJB77" s="0"/>
      <c r="AJC77" s="0"/>
      <c r="AJD77" s="0"/>
      <c r="AJE77" s="0"/>
      <c r="AJF77" s="0"/>
      <c r="AJG77" s="0"/>
      <c r="AJH77" s="0"/>
      <c r="AJI77" s="0"/>
      <c r="AJJ77" s="0"/>
      <c r="AJK77" s="0"/>
      <c r="AJL77" s="0"/>
      <c r="AJM77" s="0"/>
      <c r="AJN77" s="0"/>
      <c r="AJO77" s="0"/>
      <c r="AJP77" s="0"/>
      <c r="AJQ77" s="0"/>
      <c r="AJR77" s="0"/>
      <c r="AJS77" s="0"/>
      <c r="AJT77" s="0"/>
      <c r="AJU77" s="0"/>
      <c r="AJV77" s="0"/>
      <c r="AJW77" s="0"/>
      <c r="AJX77" s="0"/>
      <c r="AJY77" s="0"/>
      <c r="AJZ77" s="0"/>
      <c r="AKA77" s="0"/>
      <c r="AKB77" s="0"/>
      <c r="AKC77" s="0"/>
      <c r="AKD77" s="0"/>
      <c r="AKE77" s="0"/>
      <c r="AKF77" s="0"/>
      <c r="AKG77" s="0"/>
      <c r="AKH77" s="0"/>
      <c r="AKI77" s="0"/>
      <c r="AKJ77" s="0"/>
      <c r="AKK77" s="0"/>
      <c r="AKL77" s="0"/>
      <c r="AKM77" s="0"/>
      <c r="AKN77" s="0"/>
      <c r="AKO77" s="0"/>
      <c r="AKP77" s="0"/>
      <c r="AKQ77" s="0"/>
      <c r="AKR77" s="0"/>
      <c r="AKS77" s="0"/>
      <c r="AKT77" s="0"/>
      <c r="AKU77" s="0"/>
      <c r="AKV77" s="0"/>
      <c r="AKW77" s="0"/>
      <c r="AKX77" s="0"/>
      <c r="AKY77" s="0"/>
      <c r="AKZ77" s="0"/>
      <c r="ALA77" s="0"/>
      <c r="ALB77" s="0"/>
      <c r="ALC77" s="0"/>
      <c r="ALD77" s="0"/>
      <c r="ALE77" s="0"/>
      <c r="ALF77" s="0"/>
      <c r="ALG77" s="0"/>
      <c r="ALH77" s="0"/>
      <c r="ALI77" s="0"/>
      <c r="ALJ77" s="0"/>
      <c r="ALK77" s="0"/>
      <c r="ALL77" s="0"/>
      <c r="ALM77" s="0"/>
      <c r="ALN77" s="0"/>
      <c r="ALO77" s="0"/>
      <c r="ALP77" s="0"/>
      <c r="ALQ77" s="0"/>
      <c r="ALR77" s="0"/>
      <c r="ALS77" s="0"/>
      <c r="ALT77" s="0"/>
      <c r="ALU77" s="0"/>
      <c r="ALV77" s="0"/>
      <c r="ALW77" s="0"/>
      <c r="ALX77" s="0"/>
      <c r="ALY77" s="0"/>
      <c r="ALZ77" s="0"/>
      <c r="AMA77" s="0"/>
      <c r="AMB77" s="0"/>
      <c r="AMC77" s="0"/>
      <c r="AMD77" s="0"/>
      <c r="AME77" s="0"/>
      <c r="AMF77" s="0"/>
      <c r="AMG77" s="0"/>
      <c r="AMH77" s="0"/>
      <c r="AMI77" s="0"/>
      <c r="AMJ77" s="0"/>
    </row>
    <row r="78" customFormat="false" ht="18.75" hidden="false" customHeight="true" outlineLevel="0" collapsed="false">
      <c r="A78" s="66"/>
      <c r="B78" s="98" t="s">
        <v>121</v>
      </c>
      <c r="C78" s="98"/>
      <c r="D78" s="98"/>
      <c r="E78" s="98"/>
      <c r="F78" s="98"/>
      <c r="G78" s="98"/>
      <c r="H78" s="98"/>
      <c r="I78" s="98"/>
      <c r="J78" s="98"/>
      <c r="K78" s="98"/>
      <c r="L78" s="98"/>
      <c r="M78" s="0"/>
      <c r="N78" s="0"/>
      <c r="O78" s="0"/>
      <c r="P78" s="0"/>
      <c r="Q78" s="66"/>
      <c r="R78" s="66"/>
      <c r="S78" s="66"/>
      <c r="T78" s="66"/>
      <c r="U78" s="66"/>
      <c r="V78" s="66"/>
      <c r="W78" s="66"/>
      <c r="X78" s="66"/>
      <c r="Y78" s="66"/>
      <c r="Z78" s="66"/>
      <c r="AA78" s="66"/>
      <c r="AB78" s="66"/>
      <c r="AC78" s="66"/>
      <c r="AD78" s="66"/>
      <c r="AE78" s="66"/>
      <c r="AF78" s="66"/>
      <c r="AG78" s="66"/>
      <c r="AH78" s="66"/>
      <c r="AI78" s="66"/>
      <c r="AJ78" s="66"/>
      <c r="AK78" s="66"/>
      <c r="AL78" s="66"/>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3.75" hidden="false" customHeight="true" outlineLevel="0" collapsed="false">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73"/>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15.75" hidden="false" customHeight="true" outlineLevel="0" collapsed="false">
      <c r="A80" s="66"/>
      <c r="B80" s="284"/>
      <c r="C80" s="228" t="s">
        <v>103</v>
      </c>
      <c r="D80" s="228"/>
      <c r="E80" s="228"/>
      <c r="F80" s="228"/>
      <c r="G80" s="228"/>
      <c r="H80" s="228"/>
      <c r="I80" s="228"/>
      <c r="J80" s="228"/>
      <c r="K80" s="228"/>
      <c r="L80" s="228"/>
      <c r="M80" s="228"/>
      <c r="N80" s="228"/>
      <c r="O80" s="228"/>
      <c r="P80" s="228"/>
      <c r="Q80" s="228"/>
      <c r="R80" s="228"/>
      <c r="S80" s="228"/>
      <c r="T80" s="228"/>
      <c r="U80" s="228"/>
      <c r="V80" s="228"/>
      <c r="W80" s="228"/>
      <c r="X80" s="186"/>
      <c r="Y80" s="66"/>
      <c r="Z80" s="285"/>
      <c r="AA80" s="285"/>
      <c r="AB80" s="285"/>
      <c r="AC80" s="285"/>
      <c r="AD80" s="285"/>
      <c r="AE80" s="285"/>
      <c r="AF80" s="285"/>
      <c r="AG80" s="285"/>
      <c r="AH80" s="285"/>
      <c r="AI80" s="285"/>
      <c r="AJ80" s="285"/>
      <c r="AK80" s="285"/>
      <c r="AL80" s="285"/>
      <c r="AM80" s="286" t="n">
        <f aca="false">FALSE()</f>
        <v>0</v>
      </c>
      <c r="AN80" s="287"/>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s="66" customFormat="true" ht="6" hidden="false" customHeight="true" outlineLevel="0" collapsed="false">
      <c r="B81" s="288"/>
      <c r="C81" s="289"/>
      <c r="D81" s="290"/>
      <c r="E81" s="290"/>
      <c r="F81" s="290"/>
      <c r="G81" s="290"/>
      <c r="H81" s="290"/>
      <c r="I81" s="290"/>
      <c r="J81" s="290"/>
      <c r="K81" s="290"/>
      <c r="L81" s="290"/>
      <c r="M81" s="290"/>
      <c r="N81" s="290"/>
      <c r="O81" s="290"/>
      <c r="P81" s="290"/>
      <c r="Q81" s="290"/>
      <c r="R81" s="289"/>
      <c r="S81" s="289"/>
      <c r="T81" s="289"/>
      <c r="U81" s="289"/>
      <c r="V81" s="289"/>
      <c r="W81" s="289"/>
      <c r="X81" s="186"/>
      <c r="Y81" s="291"/>
      <c r="Z81" s="285"/>
      <c r="AA81" s="285"/>
      <c r="AB81" s="285"/>
      <c r="AC81" s="285"/>
      <c r="AD81" s="285"/>
      <c r="AE81" s="285"/>
      <c r="AF81" s="285"/>
      <c r="AG81" s="285"/>
      <c r="AH81" s="285"/>
      <c r="AI81" s="285"/>
      <c r="AJ81" s="285"/>
      <c r="AK81" s="285"/>
      <c r="AL81" s="285"/>
      <c r="AM81" s="292"/>
      <c r="AN81" s="292"/>
      <c r="AO81" s="287"/>
      <c r="AP81" s="287"/>
    </row>
    <row r="82" customFormat="false" ht="18" hidden="false" customHeight="true" outlineLevel="0" collapsed="false">
      <c r="A82" s="66"/>
      <c r="B82" s="227"/>
      <c r="C82" s="227"/>
      <c r="D82" s="293" t="s">
        <v>113</v>
      </c>
      <c r="E82" s="293"/>
      <c r="F82" s="293"/>
      <c r="G82" s="293"/>
      <c r="H82" s="293"/>
      <c r="I82" s="293"/>
      <c r="J82" s="293"/>
      <c r="K82" s="293"/>
      <c r="L82" s="293"/>
      <c r="M82" s="293"/>
      <c r="N82" s="293"/>
      <c r="O82" s="293"/>
      <c r="P82" s="293"/>
      <c r="Q82" s="293"/>
      <c r="R82" s="294" t="s">
        <v>52</v>
      </c>
      <c r="S82" s="116" t="str">
        <f aca="false">IF(H7="", "", IF(AM80=1,"",IF(AM83="記入不要","",IF(AND(AM84=1,OR(AN84=1,AO84=1,AP84=1)),"○","×"))))</f>
        <v>
        </v>
      </c>
      <c r="T82" s="295"/>
      <c r="U82" s="296"/>
      <c r="V82" s="285"/>
      <c r="W82" s="285"/>
      <c r="X82" s="285"/>
      <c r="Y82" s="285"/>
      <c r="Z82" s="285"/>
      <c r="AA82" s="285"/>
      <c r="AB82" s="285"/>
      <c r="AC82" s="285"/>
      <c r="AD82" s="285"/>
      <c r="AE82" s="285"/>
      <c r="AF82" s="285"/>
      <c r="AG82" s="285"/>
      <c r="AH82" s="285"/>
      <c r="AI82" s="285"/>
      <c r="AJ82" s="285"/>
      <c r="AK82" s="285"/>
      <c r="AL82" s="285"/>
      <c r="AM82" s="287"/>
      <c r="AN82" s="287"/>
      <c r="AO82" s="292"/>
      <c r="AP82" s="292"/>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27.75" hidden="false" customHeight="true" outlineLevel="0" collapsed="false">
      <c r="A83" s="66"/>
      <c r="B83" s="240" t="s">
        <v>106</v>
      </c>
      <c r="C83" s="297" t="s">
        <v>122</v>
      </c>
      <c r="D83" s="297"/>
      <c r="E83" s="297"/>
      <c r="F83" s="297"/>
      <c r="G83" s="297"/>
      <c r="H83" s="297"/>
      <c r="I83" s="297"/>
      <c r="J83" s="297"/>
      <c r="K83" s="297"/>
      <c r="L83" s="297"/>
      <c r="M83" s="297"/>
      <c r="N83" s="297"/>
      <c r="O83" s="297"/>
      <c r="P83" s="297"/>
      <c r="Q83" s="297"/>
      <c r="R83" s="297"/>
      <c r="S83" s="297"/>
      <c r="T83" s="297"/>
      <c r="U83" s="297"/>
      <c r="V83" s="297"/>
      <c r="W83" s="297"/>
      <c r="X83" s="297"/>
      <c r="Y83" s="297"/>
      <c r="Z83" s="297"/>
      <c r="AA83" s="297"/>
      <c r="AB83" s="297"/>
      <c r="AC83" s="297"/>
      <c r="AD83" s="297"/>
      <c r="AE83" s="297"/>
      <c r="AF83" s="297"/>
      <c r="AG83" s="297"/>
      <c r="AH83" s="297"/>
      <c r="AI83" s="297"/>
      <c r="AJ83" s="297"/>
      <c r="AK83" s="297"/>
      <c r="AL83" s="73"/>
      <c r="AM83" s="298"/>
      <c r="AN83" s="299"/>
      <c r="AO83" s="299"/>
      <c r="AP83" s="299"/>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27" hidden="false" customHeight="true" outlineLevel="0" collapsed="false">
      <c r="A84" s="66"/>
      <c r="B84" s="266"/>
      <c r="C84" s="267" t="s">
        <v>123</v>
      </c>
      <c r="D84" s="267"/>
      <c r="E84" s="267"/>
      <c r="F84" s="267"/>
      <c r="G84" s="300"/>
      <c r="H84" s="301" t="s">
        <v>47</v>
      </c>
      <c r="I84" s="302" t="s">
        <v>124</v>
      </c>
      <c r="J84" s="302"/>
      <c r="K84" s="302"/>
      <c r="L84" s="302"/>
      <c r="M84" s="302"/>
      <c r="N84" s="302"/>
      <c r="O84" s="302"/>
      <c r="P84" s="302"/>
      <c r="Q84" s="302"/>
      <c r="R84" s="302"/>
      <c r="S84" s="302"/>
      <c r="T84" s="302"/>
      <c r="U84" s="302"/>
      <c r="V84" s="302"/>
      <c r="W84" s="302"/>
      <c r="X84" s="302"/>
      <c r="Y84" s="302"/>
      <c r="Z84" s="302"/>
      <c r="AA84" s="302"/>
      <c r="AB84" s="302"/>
      <c r="AC84" s="302"/>
      <c r="AD84" s="302"/>
      <c r="AE84" s="302"/>
      <c r="AF84" s="302"/>
      <c r="AG84" s="302"/>
      <c r="AH84" s="302"/>
      <c r="AI84" s="302"/>
      <c r="AJ84" s="302"/>
      <c r="AK84" s="302"/>
      <c r="AL84" s="73"/>
      <c r="AM84" s="303" t="n">
        <f aca="false">FALSE()</f>
        <v>0</v>
      </c>
      <c r="AN84" s="286" t="n">
        <f aca="false">FALSE()</f>
        <v>0</v>
      </c>
      <c r="AO84" s="303" t="n">
        <f aca="false">FALSE()</f>
        <v>0</v>
      </c>
      <c r="AP84" s="303" t="n">
        <f aca="false">FALSE()</f>
        <v>0</v>
      </c>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customFormat="false" ht="37.5" hidden="false" customHeight="true" outlineLevel="0" collapsed="false">
      <c r="A85" s="66"/>
      <c r="B85" s="266"/>
      <c r="C85" s="267"/>
      <c r="D85" s="267"/>
      <c r="E85" s="267"/>
      <c r="F85" s="267"/>
      <c r="G85" s="304"/>
      <c r="H85" s="305" t="s">
        <v>50</v>
      </c>
      <c r="I85" s="306" t="s">
        <v>125</v>
      </c>
      <c r="J85" s="306"/>
      <c r="K85" s="306"/>
      <c r="L85" s="306"/>
      <c r="M85" s="306"/>
      <c r="N85" s="306"/>
      <c r="O85" s="306"/>
      <c r="P85" s="306"/>
      <c r="Q85" s="306"/>
      <c r="R85" s="306"/>
      <c r="S85" s="306"/>
      <c r="T85" s="306"/>
      <c r="U85" s="306"/>
      <c r="V85" s="306"/>
      <c r="W85" s="306"/>
      <c r="X85" s="306"/>
      <c r="Y85" s="306"/>
      <c r="Z85" s="306"/>
      <c r="AA85" s="306"/>
      <c r="AB85" s="306"/>
      <c r="AC85" s="306"/>
      <c r="AD85" s="306"/>
      <c r="AE85" s="306"/>
      <c r="AF85" s="306"/>
      <c r="AG85" s="306"/>
      <c r="AH85" s="306"/>
      <c r="AI85" s="306"/>
      <c r="AJ85" s="306"/>
      <c r="AK85" s="306"/>
      <c r="AL85" s="73"/>
      <c r="AM85" s="307"/>
      <c r="AN85" s="3"/>
      <c r="AO85" s="3"/>
      <c r="AP85" s="3"/>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c r="IX85" s="0"/>
      <c r="IY85" s="0"/>
      <c r="IZ85" s="0"/>
      <c r="JA85" s="0"/>
      <c r="JB85" s="0"/>
      <c r="JC85" s="0"/>
      <c r="JD85" s="0"/>
      <c r="JE85" s="0"/>
      <c r="JF85" s="0"/>
      <c r="JG85" s="0"/>
      <c r="JH85" s="0"/>
      <c r="JI85" s="0"/>
      <c r="JJ85" s="0"/>
      <c r="JK85" s="0"/>
      <c r="JL85" s="0"/>
      <c r="JM85" s="0"/>
      <c r="JN85" s="0"/>
      <c r="JO85" s="0"/>
      <c r="JP85" s="0"/>
      <c r="JQ85" s="0"/>
      <c r="JR85" s="0"/>
      <c r="JS85" s="0"/>
      <c r="JT85" s="0"/>
      <c r="JU85" s="0"/>
      <c r="JV85" s="0"/>
      <c r="JW85" s="0"/>
      <c r="JX85" s="0"/>
      <c r="JY85" s="0"/>
      <c r="JZ85" s="0"/>
      <c r="KA85" s="0"/>
      <c r="KB85" s="0"/>
      <c r="KC85" s="0"/>
      <c r="KD85" s="0"/>
      <c r="KE85" s="0"/>
      <c r="KF85" s="0"/>
      <c r="KG85" s="0"/>
      <c r="KH85" s="0"/>
      <c r="KI85" s="0"/>
      <c r="KJ85" s="0"/>
      <c r="KK85" s="0"/>
      <c r="KL85" s="0"/>
      <c r="KM85" s="0"/>
      <c r="KN85" s="0"/>
      <c r="KO85" s="0"/>
      <c r="KP85" s="0"/>
      <c r="KQ85" s="0"/>
      <c r="KR85" s="0"/>
      <c r="KS85" s="0"/>
      <c r="KT85" s="0"/>
      <c r="KU85" s="0"/>
      <c r="KV85" s="0"/>
      <c r="KW85" s="0"/>
      <c r="KX85" s="0"/>
      <c r="KY85" s="0"/>
      <c r="KZ85" s="0"/>
      <c r="LA85" s="0"/>
      <c r="LB85" s="0"/>
      <c r="LC85" s="0"/>
      <c r="LD85" s="0"/>
      <c r="LE85" s="0"/>
      <c r="LF85" s="0"/>
      <c r="LG85" s="0"/>
      <c r="LH85" s="0"/>
      <c r="LI85" s="0"/>
      <c r="LJ85" s="0"/>
      <c r="LK85" s="0"/>
      <c r="LL85" s="0"/>
      <c r="LM85" s="0"/>
      <c r="LN85" s="0"/>
      <c r="LO85" s="0"/>
      <c r="LP85" s="0"/>
      <c r="LQ85" s="0"/>
      <c r="LR85" s="0"/>
      <c r="LS85" s="0"/>
      <c r="LT85" s="0"/>
      <c r="LU85" s="0"/>
      <c r="LV85" s="0"/>
      <c r="LW85" s="0"/>
      <c r="LX85" s="0"/>
      <c r="LY85" s="0"/>
      <c r="LZ85" s="0"/>
      <c r="MA85" s="0"/>
      <c r="MB85" s="0"/>
      <c r="MC85" s="0"/>
      <c r="MD85" s="0"/>
      <c r="ME85" s="0"/>
      <c r="MF85" s="0"/>
      <c r="MG85" s="0"/>
      <c r="MH85" s="0"/>
      <c r="MI85" s="0"/>
      <c r="MJ85" s="0"/>
      <c r="MK85" s="0"/>
      <c r="ML85" s="0"/>
      <c r="MM85" s="0"/>
      <c r="MN85" s="0"/>
      <c r="MO85" s="0"/>
      <c r="MP85" s="0"/>
      <c r="MQ85" s="0"/>
      <c r="MR85" s="0"/>
      <c r="MS85" s="0"/>
      <c r="MT85" s="0"/>
      <c r="MU85" s="0"/>
      <c r="MV85" s="0"/>
      <c r="MW85" s="0"/>
      <c r="MX85" s="0"/>
      <c r="MY85" s="0"/>
      <c r="MZ85" s="0"/>
      <c r="NA85" s="0"/>
      <c r="NB85" s="0"/>
      <c r="NC85" s="0"/>
      <c r="ND85" s="0"/>
      <c r="NE85" s="0"/>
      <c r="NF85" s="0"/>
      <c r="NG85" s="0"/>
      <c r="NH85" s="0"/>
      <c r="NI85" s="0"/>
      <c r="NJ85" s="0"/>
      <c r="NK85" s="0"/>
      <c r="NL85" s="0"/>
      <c r="NM85" s="0"/>
      <c r="NN85" s="0"/>
      <c r="NO85" s="0"/>
      <c r="NP85" s="0"/>
      <c r="NQ85" s="0"/>
      <c r="NR85" s="0"/>
      <c r="NS85" s="0"/>
      <c r="NT85" s="0"/>
      <c r="NU85" s="0"/>
      <c r="NV85" s="0"/>
      <c r="NW85" s="0"/>
      <c r="NX85" s="0"/>
      <c r="NY85" s="0"/>
      <c r="NZ85" s="0"/>
      <c r="OA85" s="0"/>
      <c r="OB85" s="0"/>
      <c r="OC85" s="0"/>
      <c r="OD85" s="0"/>
      <c r="OE85" s="0"/>
      <c r="OF85" s="0"/>
      <c r="OG85" s="0"/>
      <c r="OH85" s="0"/>
      <c r="OI85" s="0"/>
      <c r="OJ85" s="0"/>
      <c r="OK85" s="0"/>
      <c r="OL85" s="0"/>
      <c r="OM85" s="0"/>
      <c r="ON85" s="0"/>
      <c r="OO85" s="0"/>
      <c r="OP85" s="0"/>
      <c r="OQ85" s="0"/>
      <c r="OR85" s="0"/>
      <c r="OS85" s="0"/>
      <c r="OT85" s="0"/>
      <c r="OU85" s="0"/>
      <c r="OV85" s="0"/>
      <c r="OW85" s="0"/>
      <c r="OX85" s="0"/>
      <c r="OY85" s="0"/>
      <c r="OZ85" s="0"/>
      <c r="PA85" s="0"/>
      <c r="PB85" s="0"/>
      <c r="PC85" s="0"/>
      <c r="PD85" s="0"/>
      <c r="PE85" s="0"/>
      <c r="PF85" s="0"/>
      <c r="PG85" s="0"/>
      <c r="PH85" s="0"/>
      <c r="PI85" s="0"/>
      <c r="PJ85" s="0"/>
      <c r="PK85" s="0"/>
      <c r="PL85" s="0"/>
      <c r="PM85" s="0"/>
      <c r="PN85" s="0"/>
      <c r="PO85" s="0"/>
      <c r="PP85" s="0"/>
      <c r="PQ85" s="0"/>
      <c r="PR85" s="0"/>
      <c r="PS85" s="0"/>
      <c r="PT85" s="0"/>
      <c r="PU85" s="0"/>
      <c r="PV85" s="0"/>
      <c r="PW85" s="0"/>
      <c r="PX85" s="0"/>
      <c r="PY85" s="0"/>
      <c r="PZ85" s="0"/>
      <c r="QA85" s="0"/>
      <c r="QB85" s="0"/>
      <c r="QC85" s="0"/>
      <c r="QD85" s="0"/>
      <c r="QE85" s="0"/>
      <c r="QF85" s="0"/>
      <c r="QG85" s="0"/>
      <c r="QH85" s="0"/>
      <c r="QI85" s="0"/>
      <c r="QJ85" s="0"/>
      <c r="QK85" s="0"/>
      <c r="QL85" s="0"/>
      <c r="QM85" s="0"/>
      <c r="QN85" s="0"/>
      <c r="QO85" s="0"/>
      <c r="QP85" s="0"/>
      <c r="QQ85" s="0"/>
      <c r="QR85" s="0"/>
      <c r="QS85" s="0"/>
      <c r="QT85" s="0"/>
      <c r="QU85" s="0"/>
      <c r="QV85" s="0"/>
      <c r="QW85" s="0"/>
      <c r="QX85" s="0"/>
      <c r="QY85" s="0"/>
      <c r="QZ85" s="0"/>
      <c r="RA85" s="0"/>
      <c r="RB85" s="0"/>
      <c r="RC85" s="0"/>
      <c r="RD85" s="0"/>
      <c r="RE85" s="0"/>
      <c r="RF85" s="0"/>
      <c r="RG85" s="0"/>
      <c r="RH85" s="0"/>
      <c r="RI85" s="0"/>
      <c r="RJ85" s="0"/>
      <c r="RK85" s="0"/>
      <c r="RL85" s="0"/>
      <c r="RM85" s="0"/>
      <c r="RN85" s="0"/>
      <c r="RO85" s="0"/>
      <c r="RP85" s="0"/>
      <c r="RQ85" s="0"/>
      <c r="RR85" s="0"/>
      <c r="RS85" s="0"/>
      <c r="RT85" s="0"/>
      <c r="RU85" s="0"/>
      <c r="RV85" s="0"/>
      <c r="RW85" s="0"/>
      <c r="RX85" s="0"/>
      <c r="RY85" s="0"/>
      <c r="RZ85" s="0"/>
      <c r="SA85" s="0"/>
      <c r="SB85" s="0"/>
      <c r="SC85" s="0"/>
      <c r="SD85" s="0"/>
      <c r="SE85" s="0"/>
      <c r="SF85" s="0"/>
      <c r="SG85" s="0"/>
      <c r="SH85" s="0"/>
      <c r="SI85" s="0"/>
      <c r="SJ85" s="0"/>
      <c r="SK85" s="0"/>
      <c r="SL85" s="0"/>
      <c r="SM85" s="0"/>
      <c r="SN85" s="0"/>
      <c r="SO85" s="0"/>
      <c r="SP85" s="0"/>
      <c r="SQ85" s="0"/>
      <c r="SR85" s="0"/>
      <c r="SS85" s="0"/>
      <c r="ST85" s="0"/>
      <c r="SU85" s="0"/>
      <c r="SV85" s="0"/>
      <c r="SW85" s="0"/>
      <c r="SX85" s="0"/>
      <c r="SY85" s="0"/>
      <c r="SZ85" s="0"/>
      <c r="TA85" s="0"/>
      <c r="TB85" s="0"/>
      <c r="TC85" s="0"/>
      <c r="TD85" s="0"/>
      <c r="TE85" s="0"/>
      <c r="TF85" s="0"/>
      <c r="TG85" s="0"/>
      <c r="TH85" s="0"/>
      <c r="TI85" s="0"/>
      <c r="TJ85" s="0"/>
      <c r="TK85" s="0"/>
      <c r="TL85" s="0"/>
      <c r="TM85" s="0"/>
      <c r="TN85" s="0"/>
      <c r="TO85" s="0"/>
      <c r="TP85" s="0"/>
      <c r="TQ85" s="0"/>
      <c r="TR85" s="0"/>
      <c r="TS85" s="0"/>
      <c r="TT85" s="0"/>
      <c r="TU85" s="0"/>
      <c r="TV85" s="0"/>
      <c r="TW85" s="0"/>
      <c r="TX85" s="0"/>
      <c r="TY85" s="0"/>
      <c r="TZ85" s="0"/>
      <c r="UA85" s="0"/>
      <c r="UB85" s="0"/>
      <c r="UC85" s="0"/>
      <c r="UD85" s="0"/>
      <c r="UE85" s="0"/>
      <c r="UF85" s="0"/>
      <c r="UG85" s="0"/>
      <c r="UH85" s="0"/>
      <c r="UI85" s="0"/>
      <c r="UJ85" s="0"/>
      <c r="UK85" s="0"/>
      <c r="UL85" s="0"/>
      <c r="UM85" s="0"/>
      <c r="UN85" s="0"/>
      <c r="UO85" s="0"/>
      <c r="UP85" s="0"/>
      <c r="UQ85" s="0"/>
      <c r="UR85" s="0"/>
      <c r="US85" s="0"/>
      <c r="UT85" s="0"/>
      <c r="UU85" s="0"/>
      <c r="UV85" s="0"/>
      <c r="UW85" s="0"/>
      <c r="UX85" s="0"/>
      <c r="UY85" s="0"/>
      <c r="UZ85" s="0"/>
      <c r="VA85" s="0"/>
      <c r="VB85" s="0"/>
      <c r="VC85" s="0"/>
      <c r="VD85" s="0"/>
      <c r="VE85" s="0"/>
      <c r="VF85" s="0"/>
      <c r="VG85" s="0"/>
      <c r="VH85" s="0"/>
      <c r="VI85" s="0"/>
      <c r="VJ85" s="0"/>
      <c r="VK85" s="0"/>
      <c r="VL85" s="0"/>
      <c r="VM85" s="0"/>
      <c r="VN85" s="0"/>
      <c r="VO85" s="0"/>
      <c r="VP85" s="0"/>
      <c r="VQ85" s="0"/>
      <c r="VR85" s="0"/>
      <c r="VS85" s="0"/>
      <c r="VT85" s="0"/>
      <c r="VU85" s="0"/>
      <c r="VV85" s="0"/>
      <c r="VW85" s="0"/>
      <c r="VX85" s="0"/>
      <c r="VY85" s="0"/>
      <c r="VZ85" s="0"/>
      <c r="WA85" s="0"/>
      <c r="WB85" s="0"/>
      <c r="WC85" s="0"/>
      <c r="WD85" s="0"/>
      <c r="WE85" s="0"/>
      <c r="WF85" s="0"/>
      <c r="WG85" s="0"/>
      <c r="WH85" s="0"/>
      <c r="WI85" s="0"/>
      <c r="WJ85" s="0"/>
      <c r="WK85" s="0"/>
      <c r="WL85" s="0"/>
      <c r="WM85" s="0"/>
      <c r="WN85" s="0"/>
      <c r="WO85" s="0"/>
      <c r="WP85" s="0"/>
      <c r="WQ85" s="0"/>
      <c r="WR85" s="0"/>
      <c r="WS85" s="0"/>
      <c r="WT85" s="0"/>
      <c r="WU85" s="0"/>
      <c r="WV85" s="0"/>
      <c r="WW85" s="0"/>
      <c r="WX85" s="0"/>
      <c r="WY85" s="0"/>
      <c r="WZ85" s="0"/>
      <c r="XA85" s="0"/>
      <c r="XB85" s="0"/>
      <c r="XC85" s="0"/>
      <c r="XD85" s="0"/>
      <c r="XE85" s="0"/>
      <c r="XF85" s="0"/>
      <c r="XG85" s="0"/>
      <c r="XH85" s="0"/>
      <c r="XI85" s="0"/>
      <c r="XJ85" s="0"/>
      <c r="XK85" s="0"/>
      <c r="XL85" s="0"/>
      <c r="XM85" s="0"/>
      <c r="XN85" s="0"/>
      <c r="XO85" s="0"/>
      <c r="XP85" s="0"/>
      <c r="XQ85" s="0"/>
      <c r="XR85" s="0"/>
      <c r="XS85" s="0"/>
      <c r="XT85" s="0"/>
      <c r="XU85" s="0"/>
      <c r="XV85" s="0"/>
      <c r="XW85" s="0"/>
      <c r="XX85" s="0"/>
      <c r="XY85" s="0"/>
      <c r="XZ85" s="0"/>
      <c r="YA85" s="0"/>
      <c r="YB85" s="0"/>
      <c r="YC85" s="0"/>
      <c r="YD85" s="0"/>
      <c r="YE85" s="0"/>
      <c r="YF85" s="0"/>
      <c r="YG85" s="0"/>
      <c r="YH85" s="0"/>
      <c r="YI85" s="0"/>
      <c r="YJ85" s="0"/>
      <c r="YK85" s="0"/>
      <c r="YL85" s="0"/>
      <c r="YM85" s="0"/>
      <c r="YN85" s="0"/>
      <c r="YO85" s="0"/>
      <c r="YP85" s="0"/>
      <c r="YQ85" s="0"/>
      <c r="YR85" s="0"/>
      <c r="YS85" s="0"/>
      <c r="YT85" s="0"/>
      <c r="YU85" s="0"/>
      <c r="YV85" s="0"/>
      <c r="YW85" s="0"/>
      <c r="YX85" s="0"/>
      <c r="YY85" s="0"/>
      <c r="YZ85" s="0"/>
      <c r="ZA85" s="0"/>
      <c r="ZB85" s="0"/>
      <c r="ZC85" s="0"/>
      <c r="ZD85" s="0"/>
      <c r="ZE85" s="0"/>
      <c r="ZF85" s="0"/>
      <c r="ZG85" s="0"/>
      <c r="ZH85" s="0"/>
      <c r="ZI85" s="0"/>
      <c r="ZJ85" s="0"/>
      <c r="ZK85" s="0"/>
      <c r="ZL85" s="0"/>
      <c r="ZM85" s="0"/>
      <c r="ZN85" s="0"/>
      <c r="ZO85" s="0"/>
      <c r="ZP85" s="0"/>
      <c r="ZQ85" s="0"/>
      <c r="ZR85" s="0"/>
      <c r="ZS85" s="0"/>
      <c r="ZT85" s="0"/>
      <c r="ZU85" s="0"/>
      <c r="ZV85" s="0"/>
      <c r="ZW85" s="0"/>
      <c r="ZX85" s="0"/>
      <c r="ZY85" s="0"/>
      <c r="ZZ85" s="0"/>
      <c r="AAA85" s="0"/>
      <c r="AAB85" s="0"/>
      <c r="AAC85" s="0"/>
      <c r="AAD85" s="0"/>
      <c r="AAE85" s="0"/>
      <c r="AAF85" s="0"/>
      <c r="AAG85" s="0"/>
      <c r="AAH85" s="0"/>
      <c r="AAI85" s="0"/>
      <c r="AAJ85" s="0"/>
      <c r="AAK85" s="0"/>
      <c r="AAL85" s="0"/>
      <c r="AAM85" s="0"/>
      <c r="AAN85" s="0"/>
      <c r="AAO85" s="0"/>
      <c r="AAP85" s="0"/>
      <c r="AAQ85" s="0"/>
      <c r="AAR85" s="0"/>
      <c r="AAS85" s="0"/>
      <c r="AAT85" s="0"/>
      <c r="AAU85" s="0"/>
      <c r="AAV85" s="0"/>
      <c r="AAW85" s="0"/>
      <c r="AAX85" s="0"/>
      <c r="AAY85" s="0"/>
      <c r="AAZ85" s="0"/>
      <c r="ABA85" s="0"/>
      <c r="ABB85" s="0"/>
      <c r="ABC85" s="0"/>
      <c r="ABD85" s="0"/>
      <c r="ABE85" s="0"/>
      <c r="ABF85" s="0"/>
      <c r="ABG85" s="0"/>
      <c r="ABH85" s="0"/>
      <c r="ABI85" s="0"/>
      <c r="ABJ85" s="0"/>
      <c r="ABK85" s="0"/>
      <c r="ABL85" s="0"/>
      <c r="ABM85" s="0"/>
      <c r="ABN85" s="0"/>
      <c r="ABO85" s="0"/>
      <c r="ABP85" s="0"/>
      <c r="ABQ85" s="0"/>
      <c r="ABR85" s="0"/>
      <c r="ABS85" s="0"/>
      <c r="ABT85" s="0"/>
      <c r="ABU85" s="0"/>
      <c r="ABV85" s="0"/>
      <c r="ABW85" s="0"/>
      <c r="ABX85" s="0"/>
      <c r="ABY85" s="0"/>
      <c r="ABZ85" s="0"/>
      <c r="ACA85" s="0"/>
      <c r="ACB85" s="0"/>
      <c r="ACC85" s="0"/>
      <c r="ACD85" s="0"/>
      <c r="ACE85" s="0"/>
      <c r="ACF85" s="0"/>
      <c r="ACG85" s="0"/>
      <c r="ACH85" s="0"/>
      <c r="ACI85" s="0"/>
      <c r="ACJ85" s="0"/>
      <c r="ACK85" s="0"/>
      <c r="ACL85" s="0"/>
      <c r="ACM85" s="0"/>
      <c r="ACN85" s="0"/>
      <c r="ACO85" s="0"/>
      <c r="ACP85" s="0"/>
      <c r="ACQ85" s="0"/>
      <c r="ACR85" s="0"/>
      <c r="ACS85" s="0"/>
      <c r="ACT85" s="0"/>
      <c r="ACU85" s="0"/>
      <c r="ACV85" s="0"/>
      <c r="ACW85" s="0"/>
      <c r="ACX85" s="0"/>
      <c r="ACY85" s="0"/>
      <c r="ACZ85" s="0"/>
      <c r="ADA85" s="0"/>
      <c r="ADB85" s="0"/>
      <c r="ADC85" s="0"/>
      <c r="ADD85" s="0"/>
      <c r="ADE85" s="0"/>
      <c r="ADF85" s="0"/>
      <c r="ADG85" s="0"/>
      <c r="ADH85" s="0"/>
      <c r="ADI85" s="0"/>
      <c r="ADJ85" s="0"/>
      <c r="ADK85" s="0"/>
      <c r="ADL85" s="0"/>
      <c r="ADM85" s="0"/>
      <c r="ADN85" s="0"/>
      <c r="ADO85" s="0"/>
      <c r="ADP85" s="0"/>
      <c r="ADQ85" s="0"/>
      <c r="ADR85" s="0"/>
      <c r="ADS85" s="0"/>
      <c r="ADT85" s="0"/>
      <c r="ADU85" s="0"/>
      <c r="ADV85" s="0"/>
      <c r="ADW85" s="0"/>
      <c r="ADX85" s="0"/>
      <c r="ADY85" s="0"/>
      <c r="ADZ85" s="0"/>
      <c r="AEA85" s="0"/>
      <c r="AEB85" s="0"/>
      <c r="AEC85" s="0"/>
      <c r="AED85" s="0"/>
      <c r="AEE85" s="0"/>
      <c r="AEF85" s="0"/>
      <c r="AEG85" s="0"/>
      <c r="AEH85" s="0"/>
      <c r="AEI85" s="0"/>
      <c r="AEJ85" s="0"/>
      <c r="AEK85" s="0"/>
      <c r="AEL85" s="0"/>
      <c r="AEM85" s="0"/>
      <c r="AEN85" s="0"/>
      <c r="AEO85" s="0"/>
      <c r="AEP85" s="0"/>
      <c r="AEQ85" s="0"/>
      <c r="AER85" s="0"/>
      <c r="AES85" s="0"/>
      <c r="AET85" s="0"/>
      <c r="AEU85" s="0"/>
      <c r="AEV85" s="0"/>
      <c r="AEW85" s="0"/>
      <c r="AEX85" s="0"/>
      <c r="AEY85" s="0"/>
      <c r="AEZ85" s="0"/>
      <c r="AFA85" s="0"/>
      <c r="AFB85" s="0"/>
      <c r="AFC85" s="0"/>
      <c r="AFD85" s="0"/>
      <c r="AFE85" s="0"/>
      <c r="AFF85" s="0"/>
      <c r="AFG85" s="0"/>
      <c r="AFH85" s="0"/>
      <c r="AFI85" s="0"/>
      <c r="AFJ85" s="0"/>
      <c r="AFK85" s="0"/>
      <c r="AFL85" s="0"/>
      <c r="AFM85" s="0"/>
      <c r="AFN85" s="0"/>
      <c r="AFO85" s="0"/>
      <c r="AFP85" s="0"/>
      <c r="AFQ85" s="0"/>
      <c r="AFR85" s="0"/>
      <c r="AFS85" s="0"/>
      <c r="AFT85" s="0"/>
      <c r="AFU85" s="0"/>
      <c r="AFV85" s="0"/>
      <c r="AFW85" s="0"/>
      <c r="AFX85" s="0"/>
      <c r="AFY85" s="0"/>
      <c r="AFZ85" s="0"/>
      <c r="AGA85" s="0"/>
      <c r="AGB85" s="0"/>
      <c r="AGC85" s="0"/>
      <c r="AGD85" s="0"/>
      <c r="AGE85" s="0"/>
      <c r="AGF85" s="0"/>
      <c r="AGG85" s="0"/>
      <c r="AGH85" s="0"/>
      <c r="AGI85" s="0"/>
      <c r="AGJ85" s="0"/>
      <c r="AGK85" s="0"/>
      <c r="AGL85" s="0"/>
      <c r="AGM85" s="0"/>
      <c r="AGN85" s="0"/>
      <c r="AGO85" s="0"/>
      <c r="AGP85" s="0"/>
      <c r="AGQ85" s="0"/>
      <c r="AGR85" s="0"/>
      <c r="AGS85" s="0"/>
      <c r="AGT85" s="0"/>
      <c r="AGU85" s="0"/>
      <c r="AGV85" s="0"/>
      <c r="AGW85" s="0"/>
      <c r="AGX85" s="0"/>
      <c r="AGY85" s="0"/>
      <c r="AGZ85" s="0"/>
      <c r="AHA85" s="0"/>
      <c r="AHB85" s="0"/>
      <c r="AHC85" s="0"/>
      <c r="AHD85" s="0"/>
      <c r="AHE85" s="0"/>
      <c r="AHF85" s="0"/>
      <c r="AHG85" s="0"/>
      <c r="AHH85" s="0"/>
      <c r="AHI85" s="0"/>
      <c r="AHJ85" s="0"/>
      <c r="AHK85" s="0"/>
      <c r="AHL85" s="0"/>
      <c r="AHM85" s="0"/>
      <c r="AHN85" s="0"/>
      <c r="AHO85" s="0"/>
      <c r="AHP85" s="0"/>
      <c r="AHQ85" s="0"/>
      <c r="AHR85" s="0"/>
      <c r="AHS85" s="0"/>
      <c r="AHT85" s="0"/>
      <c r="AHU85" s="0"/>
      <c r="AHV85" s="0"/>
      <c r="AHW85" s="0"/>
      <c r="AHX85" s="0"/>
      <c r="AHY85" s="0"/>
      <c r="AHZ85" s="0"/>
      <c r="AIA85" s="0"/>
      <c r="AIB85" s="0"/>
      <c r="AIC85" s="0"/>
      <c r="AID85" s="0"/>
      <c r="AIE85" s="0"/>
      <c r="AIF85" s="0"/>
      <c r="AIG85" s="0"/>
      <c r="AIH85" s="0"/>
      <c r="AII85" s="0"/>
      <c r="AIJ85" s="0"/>
      <c r="AIK85" s="0"/>
      <c r="AIL85" s="0"/>
      <c r="AIM85" s="0"/>
      <c r="AIN85" s="0"/>
      <c r="AIO85" s="0"/>
      <c r="AIP85" s="0"/>
      <c r="AIQ85" s="0"/>
      <c r="AIR85" s="0"/>
      <c r="AIS85" s="0"/>
      <c r="AIT85" s="0"/>
      <c r="AIU85" s="0"/>
      <c r="AIV85" s="0"/>
      <c r="AIW85" s="0"/>
      <c r="AIX85" s="0"/>
      <c r="AIY85" s="0"/>
      <c r="AIZ85" s="0"/>
      <c r="AJA85" s="0"/>
      <c r="AJB85" s="0"/>
      <c r="AJC85" s="0"/>
      <c r="AJD85" s="0"/>
      <c r="AJE85" s="0"/>
      <c r="AJF85" s="0"/>
      <c r="AJG85" s="0"/>
      <c r="AJH85" s="0"/>
      <c r="AJI85" s="0"/>
      <c r="AJJ85" s="0"/>
      <c r="AJK85" s="0"/>
      <c r="AJL85" s="0"/>
      <c r="AJM85" s="0"/>
      <c r="AJN85" s="0"/>
      <c r="AJO85" s="0"/>
      <c r="AJP85" s="0"/>
      <c r="AJQ85" s="0"/>
      <c r="AJR85" s="0"/>
      <c r="AJS85" s="0"/>
      <c r="AJT85" s="0"/>
      <c r="AJU85" s="0"/>
      <c r="AJV85" s="0"/>
      <c r="AJW85" s="0"/>
      <c r="AJX85" s="0"/>
      <c r="AJY85" s="0"/>
      <c r="AJZ85" s="0"/>
      <c r="AKA85" s="0"/>
      <c r="AKB85" s="0"/>
      <c r="AKC85" s="0"/>
      <c r="AKD85" s="0"/>
      <c r="AKE85" s="0"/>
      <c r="AKF85" s="0"/>
      <c r="AKG85" s="0"/>
      <c r="AKH85" s="0"/>
      <c r="AKI85" s="0"/>
      <c r="AKJ85" s="0"/>
      <c r="AKK85" s="0"/>
      <c r="AKL85" s="0"/>
      <c r="AKM85" s="0"/>
      <c r="AKN85" s="0"/>
      <c r="AKO85" s="0"/>
      <c r="AKP85" s="0"/>
      <c r="AKQ85" s="0"/>
      <c r="AKR85" s="0"/>
      <c r="AKS85" s="0"/>
      <c r="AKT85" s="0"/>
      <c r="AKU85" s="0"/>
      <c r="AKV85" s="0"/>
      <c r="AKW85" s="0"/>
      <c r="AKX85" s="0"/>
      <c r="AKY85" s="0"/>
      <c r="AKZ85" s="0"/>
      <c r="ALA85" s="0"/>
      <c r="ALB85" s="0"/>
      <c r="ALC85" s="0"/>
      <c r="ALD85" s="0"/>
      <c r="ALE85" s="0"/>
      <c r="ALF85" s="0"/>
      <c r="ALG85" s="0"/>
      <c r="ALH85" s="0"/>
      <c r="ALI85" s="0"/>
      <c r="ALJ85" s="0"/>
      <c r="ALK85" s="0"/>
      <c r="ALL85" s="0"/>
      <c r="ALM85" s="0"/>
      <c r="ALN85" s="0"/>
      <c r="ALO85" s="0"/>
      <c r="ALP85" s="0"/>
      <c r="ALQ85" s="0"/>
      <c r="ALR85" s="0"/>
      <c r="ALS85" s="0"/>
      <c r="ALT85" s="0"/>
      <c r="ALU85" s="0"/>
      <c r="ALV85" s="0"/>
      <c r="ALW85" s="0"/>
      <c r="ALX85" s="0"/>
      <c r="ALY85" s="0"/>
      <c r="ALZ85" s="0"/>
      <c r="AMA85" s="0"/>
      <c r="AMB85" s="0"/>
      <c r="AMC85" s="0"/>
      <c r="AMD85" s="0"/>
      <c r="AME85" s="0"/>
      <c r="AMF85" s="0"/>
      <c r="AMG85" s="0"/>
      <c r="AMH85" s="0"/>
      <c r="AMI85" s="0"/>
      <c r="AMJ85" s="0"/>
    </row>
    <row r="86" customFormat="false" ht="36" hidden="false" customHeight="true" outlineLevel="0" collapsed="false">
      <c r="A86" s="66"/>
      <c r="B86" s="266"/>
      <c r="C86" s="267"/>
      <c r="D86" s="267"/>
      <c r="E86" s="267"/>
      <c r="F86" s="267"/>
      <c r="G86" s="308"/>
      <c r="H86" s="309" t="s">
        <v>53</v>
      </c>
      <c r="I86" s="310" t="s">
        <v>126</v>
      </c>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c r="AG86" s="310"/>
      <c r="AH86" s="310"/>
      <c r="AI86" s="310"/>
      <c r="AJ86" s="310"/>
      <c r="AK86" s="310"/>
      <c r="AL86" s="73"/>
      <c r="AM86" s="307"/>
      <c r="AN86" s="3"/>
      <c r="AO86" s="3"/>
      <c r="AP86" s="3"/>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21" hidden="false" customHeight="true" outlineLevel="0" collapsed="false">
      <c r="A87" s="66"/>
      <c r="B87" s="311" t="s">
        <v>108</v>
      </c>
      <c r="C87" s="312" t="s">
        <v>120</v>
      </c>
      <c r="D87" s="312"/>
      <c r="E87" s="312"/>
      <c r="F87" s="312"/>
      <c r="G87" s="312"/>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12"/>
      <c r="AL87" s="258"/>
      <c r="AM87" s="307"/>
      <c r="AN87" s="3"/>
      <c r="AO87" s="3"/>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6" hidden="false" customHeight="true" outlineLevel="0" collapsed="false">
      <c r="A88" s="66"/>
      <c r="B88" s="313"/>
      <c r="C88" s="313"/>
      <c r="D88" s="313"/>
      <c r="E88" s="313"/>
      <c r="F88" s="313"/>
      <c r="G88" s="313"/>
      <c r="H88" s="313"/>
      <c r="I88" s="313"/>
      <c r="J88" s="313"/>
      <c r="K88" s="313"/>
      <c r="L88" s="313"/>
      <c r="M88" s="313"/>
      <c r="N88" s="313"/>
      <c r="O88" s="313"/>
      <c r="P88" s="313"/>
      <c r="Q88" s="313"/>
      <c r="R88" s="313"/>
      <c r="S88" s="313"/>
      <c r="T88" s="313"/>
      <c r="U88" s="158"/>
      <c r="V88" s="314"/>
      <c r="W88" s="314"/>
      <c r="X88" s="314"/>
      <c r="Y88" s="220"/>
      <c r="Z88" s="315"/>
      <c r="AA88" s="220"/>
      <c r="AB88" s="221"/>
      <c r="AC88" s="222"/>
      <c r="AD88" s="223"/>
      <c r="AE88" s="223"/>
      <c r="AF88" s="316"/>
      <c r="AG88" s="166"/>
      <c r="AH88" s="317"/>
      <c r="AI88" s="318"/>
      <c r="AJ88" s="190"/>
      <c r="AK88" s="190"/>
      <c r="AL88" s="190"/>
      <c r="AM88" s="307"/>
      <c r="AN88" s="3"/>
      <c r="AO88" s="3"/>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s="76" customFormat="true" ht="21.75" hidden="false" customHeight="true" outlineLevel="0" collapsed="false">
      <c r="A89" s="73"/>
      <c r="B89" s="165" t="s">
        <v>127</v>
      </c>
      <c r="C89" s="165"/>
      <c r="D89" s="165"/>
      <c r="E89" s="165"/>
      <c r="F89" s="165"/>
      <c r="G89" s="165"/>
      <c r="H89" s="165"/>
      <c r="I89" s="165"/>
      <c r="J89" s="165"/>
      <c r="K89" s="165"/>
      <c r="L89" s="165"/>
      <c r="M89" s="165"/>
      <c r="N89" s="165"/>
      <c r="O89" s="165"/>
      <c r="P89" s="165"/>
      <c r="Q89" s="165"/>
      <c r="R89" s="165"/>
      <c r="S89" s="165"/>
      <c r="T89" s="165"/>
      <c r="U89" s="165"/>
      <c r="V89" s="165"/>
      <c r="W89" s="165"/>
      <c r="X89" s="165"/>
      <c r="Y89" s="165"/>
      <c r="Z89" s="165"/>
      <c r="AA89" s="165"/>
      <c r="AB89" s="165"/>
      <c r="AC89" s="165"/>
      <c r="AD89" s="165"/>
      <c r="AE89" s="165"/>
      <c r="AF89" s="165"/>
      <c r="AG89" s="165"/>
      <c r="AH89" s="165"/>
      <c r="AI89" s="165"/>
      <c r="AJ89" s="165"/>
      <c r="AK89" s="165"/>
      <c r="AL89" s="73"/>
      <c r="AM89" s="319"/>
      <c r="AN89" s="320"/>
      <c r="AO89" s="320"/>
    </row>
    <row r="90" customFormat="false" ht="6" hidden="false" customHeight="true" outlineLevel="0" collapsed="false">
      <c r="A90" s="73"/>
      <c r="B90" s="321"/>
      <c r="C90" s="322"/>
      <c r="D90" s="322"/>
      <c r="E90" s="322"/>
      <c r="F90" s="322"/>
      <c r="G90" s="322"/>
      <c r="H90" s="322"/>
      <c r="I90" s="322"/>
      <c r="J90" s="322"/>
      <c r="K90" s="322"/>
      <c r="L90" s="322"/>
      <c r="M90" s="322"/>
      <c r="N90" s="322"/>
      <c r="O90" s="322"/>
      <c r="P90" s="322"/>
      <c r="Q90" s="322"/>
      <c r="R90" s="322"/>
      <c r="S90" s="322"/>
      <c r="T90" s="322"/>
      <c r="U90" s="322"/>
      <c r="V90" s="322"/>
      <c r="W90" s="322"/>
      <c r="X90" s="322"/>
      <c r="Y90" s="322"/>
      <c r="Z90" s="322"/>
      <c r="AA90" s="322"/>
      <c r="AB90" s="322"/>
      <c r="AC90" s="322"/>
      <c r="AD90" s="322"/>
      <c r="AE90" s="322"/>
      <c r="AF90" s="322"/>
      <c r="AG90" s="322"/>
      <c r="AH90" s="322"/>
      <c r="AI90" s="322"/>
      <c r="AJ90" s="322"/>
      <c r="AK90" s="322"/>
      <c r="AL90" s="73"/>
      <c r="AM90" s="319"/>
      <c r="AN90" s="320"/>
      <c r="AO90" s="32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27.75" hidden="false" customHeight="true" outlineLevel="0" collapsed="false">
      <c r="A91" s="66"/>
      <c r="B91" s="323" t="s">
        <v>128</v>
      </c>
      <c r="C91" s="323"/>
      <c r="D91" s="323"/>
      <c r="E91" s="323"/>
      <c r="F91" s="323"/>
      <c r="G91" s="323"/>
      <c r="H91" s="323"/>
      <c r="I91" s="323"/>
      <c r="J91" s="323"/>
      <c r="K91" s="323"/>
      <c r="L91" s="323"/>
      <c r="M91" s="323"/>
      <c r="N91" s="323"/>
      <c r="O91" s="323"/>
      <c r="P91" s="323"/>
      <c r="Q91" s="323"/>
      <c r="R91" s="125" t="s">
        <v>129</v>
      </c>
      <c r="S91" s="324" t="str">
        <f aca="false">'別紙様式3-2（処遇改善加算　個票）'!AC5</f>
        <v>
        </v>
      </c>
      <c r="T91" s="325" t="s">
        <v>130</v>
      </c>
      <c r="U91" s="325"/>
      <c r="V91" s="325"/>
      <c r="W91" s="325"/>
      <c r="X91" s="325"/>
      <c r="Y91" s="325"/>
      <c r="Z91" s="325"/>
      <c r="AA91" s="325"/>
      <c r="AB91" s="325"/>
      <c r="AC91" s="325"/>
      <c r="AD91" s="325"/>
      <c r="AE91" s="325"/>
      <c r="AF91" s="325"/>
      <c r="AG91" s="135"/>
      <c r="AH91" s="135"/>
      <c r="AI91" s="135"/>
      <c r="AJ91" s="135"/>
      <c r="AK91" s="66"/>
      <c r="AL91" s="66"/>
      <c r="AM91" s="303" t="str">
        <f aca="false">IF(COUNTIF(S91:S92, "×")&gt;0, "設定できない", "要件を満たす")</f>
        <v>要件を満たす</v>
      </c>
      <c r="AN91" s="3"/>
      <c r="AO91" s="3"/>
      <c r="AP91" s="0"/>
      <c r="AQ91" s="0"/>
      <c r="AR91" s="0"/>
      <c r="AS91" s="0"/>
      <c r="AT91" s="0"/>
      <c r="AU91" s="0"/>
      <c r="AV91" s="0"/>
      <c r="AW91" s="0"/>
      <c r="AX91" s="93"/>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27.75" hidden="false" customHeight="true" outlineLevel="0" collapsed="false">
      <c r="A92" s="66"/>
      <c r="B92" s="323" t="s">
        <v>131</v>
      </c>
      <c r="C92" s="323"/>
      <c r="D92" s="323"/>
      <c r="E92" s="323"/>
      <c r="F92" s="323"/>
      <c r="G92" s="323"/>
      <c r="H92" s="323"/>
      <c r="I92" s="323"/>
      <c r="J92" s="323"/>
      <c r="K92" s="323"/>
      <c r="L92" s="323"/>
      <c r="M92" s="323"/>
      <c r="N92" s="323"/>
      <c r="O92" s="323"/>
      <c r="P92" s="323"/>
      <c r="Q92" s="323"/>
      <c r="R92" s="125" t="s">
        <v>129</v>
      </c>
      <c r="S92" s="324" t="str">
        <f aca="false">'別紙様式3-2（処遇改善加算　個票）'!AC7</f>
        <v>
        </v>
      </c>
      <c r="T92" s="325" t="s">
        <v>130</v>
      </c>
      <c r="U92" s="325"/>
      <c r="V92" s="325"/>
      <c r="W92" s="325"/>
      <c r="X92" s="325"/>
      <c r="Y92" s="325"/>
      <c r="Z92" s="325"/>
      <c r="AA92" s="325"/>
      <c r="AB92" s="325"/>
      <c r="AC92" s="325"/>
      <c r="AD92" s="325"/>
      <c r="AE92" s="325"/>
      <c r="AF92" s="325"/>
      <c r="AG92" s="135"/>
      <c r="AH92" s="135"/>
      <c r="AI92" s="135"/>
      <c r="AJ92" s="135"/>
      <c r="AK92" s="66"/>
      <c r="AL92" s="66"/>
      <c r="AM92" s="299"/>
      <c r="AN92" s="3"/>
      <c r="AO92" s="3"/>
      <c r="AP92" s="0"/>
      <c r="AQ92" s="0"/>
      <c r="AR92" s="0"/>
      <c r="AS92" s="0"/>
      <c r="AT92" s="0"/>
      <c r="AU92" s="0"/>
      <c r="AV92" s="0"/>
      <c r="AW92" s="0"/>
      <c r="AX92" s="0"/>
      <c r="AY92" s="93"/>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5.4" hidden="false" customHeight="true" outlineLevel="0" collapsed="false">
      <c r="A93" s="66"/>
      <c r="B93" s="239"/>
      <c r="C93" s="66"/>
      <c r="D93" s="135"/>
      <c r="E93" s="135"/>
      <c r="F93" s="135"/>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c r="AD93" s="135"/>
      <c r="AE93" s="135"/>
      <c r="AF93" s="135"/>
      <c r="AG93" s="135"/>
      <c r="AH93" s="135"/>
      <c r="AI93" s="135"/>
      <c r="AJ93" s="135"/>
      <c r="AK93" s="66"/>
      <c r="AL93" s="66"/>
      <c r="AM93" s="299"/>
      <c r="AN93" s="3"/>
      <c r="AO93" s="3"/>
      <c r="AP93" s="0"/>
      <c r="AQ93" s="0"/>
      <c r="AR93" s="0"/>
      <c r="AS93" s="0"/>
      <c r="AT93" s="93"/>
      <c r="AU93" s="93"/>
      <c r="AV93" s="93"/>
      <c r="AW93" s="93"/>
      <c r="AX93" s="93"/>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20.4" hidden="false" customHeight="true" outlineLevel="0" collapsed="false">
      <c r="A94" s="66"/>
      <c r="B94" s="326" t="s">
        <v>132</v>
      </c>
      <c r="C94" s="0"/>
      <c r="D94" s="327"/>
      <c r="E94" s="327"/>
      <c r="F94" s="327"/>
      <c r="G94" s="327"/>
      <c r="H94" s="327"/>
      <c r="I94" s="327"/>
      <c r="J94" s="327"/>
      <c r="K94" s="327"/>
      <c r="L94" s="327"/>
      <c r="M94" s="327"/>
      <c r="N94" s="327"/>
      <c r="O94" s="327"/>
      <c r="P94" s="327"/>
      <c r="Q94" s="135"/>
      <c r="R94" s="135"/>
      <c r="S94" s="135"/>
      <c r="T94" s="135"/>
      <c r="U94" s="135"/>
      <c r="V94" s="135"/>
      <c r="W94" s="135"/>
      <c r="X94" s="135"/>
      <c r="Y94" s="135"/>
      <c r="Z94" s="135"/>
      <c r="AA94" s="135"/>
      <c r="AB94" s="135"/>
      <c r="AC94" s="135"/>
      <c r="AD94" s="135"/>
      <c r="AE94" s="135"/>
      <c r="AF94" s="135"/>
      <c r="AG94" s="135"/>
      <c r="AH94" s="135"/>
      <c r="AI94" s="135"/>
      <c r="AJ94" s="135"/>
      <c r="AK94" s="116" t="str">
        <f aca="false">IF(H7="", "",IF(AK92="○", "", IF(OR(AM96=1,AM97=1,AM98=1,AND(AM99=1,G99&lt;&gt;"")), "○", "×")))</f>
        <v>
        </v>
      </c>
      <c r="AL94" s="66"/>
      <c r="AM94" s="328"/>
      <c r="AN94" s="3"/>
      <c r="AO94" s="3"/>
      <c r="AP94" s="0"/>
      <c r="AQ94" s="0"/>
      <c r="AR94" s="0"/>
      <c r="AS94" s="0"/>
      <c r="AT94" s="0"/>
      <c r="AU94" s="0"/>
      <c r="AV94" s="0"/>
      <c r="AW94" s="0"/>
      <c r="AX94" s="93"/>
      <c r="AY94" s="0"/>
      <c r="AZ94" s="329"/>
      <c r="BA94" s="329"/>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19.8" hidden="false" customHeight="true" outlineLevel="0" collapsed="false">
      <c r="A95" s="73"/>
      <c r="B95" s="330" t="s">
        <v>133</v>
      </c>
      <c r="C95" s="331"/>
      <c r="D95" s="332"/>
      <c r="E95" s="333"/>
      <c r="F95" s="334"/>
      <c r="G95" s="334"/>
      <c r="H95" s="334"/>
      <c r="I95" s="334"/>
      <c r="J95" s="334"/>
      <c r="K95" s="334"/>
      <c r="L95" s="334"/>
      <c r="M95" s="334"/>
      <c r="N95" s="334"/>
      <c r="O95" s="334"/>
      <c r="P95" s="334"/>
      <c r="Q95" s="334"/>
      <c r="R95" s="334"/>
      <c r="S95" s="334"/>
      <c r="T95" s="334"/>
      <c r="U95" s="334"/>
      <c r="V95" s="334"/>
      <c r="W95" s="334"/>
      <c r="X95" s="334"/>
      <c r="Y95" s="334"/>
      <c r="Z95" s="334"/>
      <c r="AA95" s="334"/>
      <c r="AB95" s="334"/>
      <c r="AC95" s="334"/>
      <c r="AD95" s="334"/>
      <c r="AE95" s="334"/>
      <c r="AF95" s="334"/>
      <c r="AG95" s="334"/>
      <c r="AH95" s="334"/>
      <c r="AI95" s="334"/>
      <c r="AJ95" s="334"/>
      <c r="AK95" s="335"/>
      <c r="AL95" s="73"/>
      <c r="AM95" s="336"/>
      <c r="AN95" s="336"/>
      <c r="AO95" s="336"/>
      <c r="AP95" s="292"/>
      <c r="AQ95" s="272" t="s">
        <v>134</v>
      </c>
      <c r="AR95" s="272"/>
      <c r="AS95" s="272"/>
      <c r="AT95" s="272"/>
      <c r="AU95" s="272"/>
      <c r="AV95" s="272"/>
      <c r="AW95" s="272"/>
      <c r="AX95" s="272"/>
      <c r="AY95" s="272"/>
      <c r="AZ95" s="272"/>
      <c r="BA95" s="272"/>
      <c r="BB95" s="272"/>
      <c r="BC95" s="272"/>
      <c r="BD95" s="272"/>
      <c r="BE95" s="272"/>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s="76" customFormat="true" ht="18" hidden="false" customHeight="true" outlineLevel="0" collapsed="false">
      <c r="A96" s="73"/>
      <c r="B96" s="337"/>
      <c r="C96" s="338"/>
      <c r="D96" s="339" t="s">
        <v>135</v>
      </c>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243"/>
      <c r="AE96" s="243"/>
      <c r="AF96" s="243"/>
      <c r="AG96" s="243"/>
      <c r="AH96" s="243"/>
      <c r="AI96" s="101"/>
      <c r="AJ96" s="340"/>
      <c r="AK96" s="341"/>
      <c r="AL96" s="73"/>
      <c r="AM96" s="303" t="n">
        <f aca="false">FALSE()</f>
        <v>0</v>
      </c>
      <c r="AN96" s="342"/>
      <c r="AO96" s="342"/>
      <c r="AP96" s="343"/>
      <c r="AQ96" s="343"/>
      <c r="AR96" s="343"/>
      <c r="AS96" s="343"/>
      <c r="AT96" s="343"/>
      <c r="AU96" s="343"/>
      <c r="AV96" s="344"/>
      <c r="AW96" s="88"/>
    </row>
    <row r="97" customFormat="false" ht="16.5" hidden="false" customHeight="true" outlineLevel="0" collapsed="false">
      <c r="A97" s="73"/>
      <c r="B97" s="337"/>
      <c r="C97" s="345"/>
      <c r="D97" s="339" t="s">
        <v>136</v>
      </c>
      <c r="E97" s="346"/>
      <c r="F97" s="346"/>
      <c r="G97" s="346"/>
      <c r="H97" s="346"/>
      <c r="I97" s="346"/>
      <c r="J97" s="346"/>
      <c r="K97" s="346"/>
      <c r="L97" s="346"/>
      <c r="M97" s="346"/>
      <c r="N97" s="346"/>
      <c r="O97" s="346"/>
      <c r="P97" s="346"/>
      <c r="Q97" s="346"/>
      <c r="R97" s="346"/>
      <c r="S97" s="346"/>
      <c r="T97" s="243"/>
      <c r="U97" s="243"/>
      <c r="V97" s="243"/>
      <c r="W97" s="243"/>
      <c r="X97" s="243"/>
      <c r="Y97" s="243"/>
      <c r="Z97" s="243"/>
      <c r="AA97" s="243"/>
      <c r="AB97" s="243"/>
      <c r="AC97" s="243"/>
      <c r="AD97" s="243"/>
      <c r="AE97" s="243"/>
      <c r="AF97" s="243"/>
      <c r="AG97" s="243"/>
      <c r="AH97" s="243"/>
      <c r="AI97" s="101"/>
      <c r="AJ97" s="340"/>
      <c r="AK97" s="341"/>
      <c r="AL97" s="73"/>
      <c r="AM97" s="303" t="n">
        <f aca="false">FALSE()</f>
        <v>0</v>
      </c>
      <c r="AN97" s="342"/>
      <c r="AO97" s="342"/>
      <c r="AP97" s="343"/>
      <c r="AQ97" s="343"/>
      <c r="AR97" s="343"/>
      <c r="AS97" s="343"/>
      <c r="AT97" s="343"/>
      <c r="AU97" s="344"/>
      <c r="AV97" s="88"/>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16.2" hidden="false" customHeight="true" outlineLevel="0" collapsed="false">
      <c r="A98" s="73"/>
      <c r="B98" s="337"/>
      <c r="C98" s="345"/>
      <c r="D98" s="347" t="s">
        <v>137</v>
      </c>
      <c r="E98" s="347"/>
      <c r="F98" s="347"/>
      <c r="G98" s="347"/>
      <c r="H98" s="347"/>
      <c r="I98" s="347"/>
      <c r="J98" s="347"/>
      <c r="K98" s="347"/>
      <c r="L98" s="347"/>
      <c r="M98" s="347"/>
      <c r="N98" s="347"/>
      <c r="O98" s="347"/>
      <c r="P98" s="347"/>
      <c r="Q98" s="347"/>
      <c r="R98" s="347"/>
      <c r="S98" s="347"/>
      <c r="T98" s="347"/>
      <c r="U98" s="347"/>
      <c r="V98" s="347"/>
      <c r="W98" s="347"/>
      <c r="X98" s="347"/>
      <c r="Y98" s="347"/>
      <c r="Z98" s="347"/>
      <c r="AA98" s="347"/>
      <c r="AB98" s="347"/>
      <c r="AC98" s="347"/>
      <c r="AD98" s="347"/>
      <c r="AE98" s="347"/>
      <c r="AF98" s="347"/>
      <c r="AG98" s="347"/>
      <c r="AH98" s="347"/>
      <c r="AI98" s="347"/>
      <c r="AJ98" s="340"/>
      <c r="AK98" s="341"/>
      <c r="AL98" s="348"/>
      <c r="AM98" s="303" t="n">
        <f aca="false">FALSE()</f>
        <v>0</v>
      </c>
      <c r="AN98" s="342"/>
      <c r="AO98" s="342"/>
      <c r="AP98" s="343"/>
      <c r="AQ98" s="343"/>
      <c r="AR98" s="343"/>
      <c r="AS98" s="343"/>
      <c r="AT98" s="343"/>
      <c r="AU98" s="344"/>
      <c r="AV98" s="88"/>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33" hidden="false" customHeight="true" outlineLevel="0" collapsed="false">
      <c r="A99" s="73"/>
      <c r="B99" s="349"/>
      <c r="C99" s="350"/>
      <c r="D99" s="351" t="s">
        <v>138</v>
      </c>
      <c r="E99" s="352"/>
      <c r="F99" s="353"/>
      <c r="G99" s="354"/>
      <c r="H99" s="354"/>
      <c r="I99" s="354"/>
      <c r="J99" s="354"/>
      <c r="K99" s="354"/>
      <c r="L99" s="354"/>
      <c r="M99" s="354"/>
      <c r="N99" s="354"/>
      <c r="O99" s="354"/>
      <c r="P99" s="354"/>
      <c r="Q99" s="354"/>
      <c r="R99" s="354"/>
      <c r="S99" s="354"/>
      <c r="T99" s="354"/>
      <c r="U99" s="354"/>
      <c r="V99" s="354"/>
      <c r="W99" s="354"/>
      <c r="X99" s="354"/>
      <c r="Y99" s="354"/>
      <c r="Z99" s="354"/>
      <c r="AA99" s="354"/>
      <c r="AB99" s="354"/>
      <c r="AC99" s="354"/>
      <c r="AD99" s="354"/>
      <c r="AE99" s="354"/>
      <c r="AF99" s="354"/>
      <c r="AG99" s="354"/>
      <c r="AH99" s="354"/>
      <c r="AI99" s="354"/>
      <c r="AJ99" s="354"/>
      <c r="AK99" s="355" t="s">
        <v>98</v>
      </c>
      <c r="AL99" s="73"/>
      <c r="AM99" s="303" t="n">
        <f aca="false">FALSE()</f>
        <v>0</v>
      </c>
      <c r="AN99" s="356"/>
      <c r="AO99" s="356"/>
      <c r="AP99" s="357"/>
      <c r="AQ99" s="358" t="s">
        <v>139</v>
      </c>
      <c r="AR99" s="358"/>
      <c r="AS99" s="358"/>
      <c r="AT99" s="358"/>
      <c r="AU99" s="358"/>
      <c r="AV99" s="358"/>
      <c r="AW99" s="358"/>
      <c r="AX99" s="358"/>
      <c r="AY99" s="358"/>
      <c r="AZ99" s="358"/>
      <c r="BA99" s="358"/>
      <c r="BB99" s="358"/>
      <c r="BC99" s="358"/>
      <c r="BD99" s="358"/>
      <c r="BE99" s="358"/>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s="363" customFormat="true" ht="6" hidden="false" customHeight="true" outlineLevel="0" collapsed="false">
      <c r="A100" s="66"/>
      <c r="B100" s="158"/>
      <c r="C100" s="158"/>
      <c r="D100" s="158"/>
      <c r="E100" s="158"/>
      <c r="F100" s="158"/>
      <c r="G100" s="158"/>
      <c r="H100" s="158"/>
      <c r="I100" s="158"/>
      <c r="J100" s="158"/>
      <c r="K100" s="158"/>
      <c r="L100" s="158"/>
      <c r="M100" s="158"/>
      <c r="N100" s="158"/>
      <c r="O100" s="158"/>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73"/>
      <c r="AM100" s="359"/>
      <c r="AN100" s="360"/>
      <c r="AO100" s="360"/>
      <c r="AP100" s="361"/>
      <c r="AQ100" s="361"/>
      <c r="AR100" s="361"/>
      <c r="AS100" s="361"/>
      <c r="AT100" s="361"/>
      <c r="AU100" s="361"/>
      <c r="AV100" s="361"/>
      <c r="AW100" s="361"/>
      <c r="AX100" s="361"/>
      <c r="AY100" s="361"/>
      <c r="AZ100" s="361"/>
      <c r="BA100" s="361"/>
      <c r="BB100" s="362"/>
      <c r="BC100" s="362"/>
      <c r="BD100" s="362"/>
      <c r="BE100" s="362"/>
    </row>
    <row r="101" s="76" customFormat="true" ht="18" hidden="false" customHeight="true" outlineLevel="0" collapsed="false">
      <c r="A101" s="66"/>
      <c r="B101" s="364" t="s">
        <v>140</v>
      </c>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299"/>
      <c r="AN101" s="3"/>
      <c r="AO101" s="3"/>
      <c r="AP101" s="1"/>
      <c r="AQ101" s="1"/>
      <c r="AR101" s="1"/>
      <c r="AS101" s="1"/>
      <c r="AT101" s="1"/>
      <c r="AU101" s="1"/>
      <c r="AV101" s="1"/>
      <c r="AW101" s="1"/>
      <c r="AX101" s="365"/>
      <c r="AY101" s="365"/>
      <c r="AZ101" s="366"/>
    </row>
    <row r="102" customFormat="false" ht="26.4" hidden="false" customHeight="true" outlineLevel="0" collapsed="false">
      <c r="A102" s="66"/>
      <c r="B102" s="367" t="s">
        <v>141</v>
      </c>
      <c r="C102" s="367"/>
      <c r="D102" s="367"/>
      <c r="E102" s="367"/>
      <c r="F102" s="367"/>
      <c r="G102" s="367"/>
      <c r="H102" s="367"/>
      <c r="I102" s="367"/>
      <c r="J102" s="367"/>
      <c r="K102" s="367"/>
      <c r="L102" s="367"/>
      <c r="M102" s="367"/>
      <c r="N102" s="367"/>
      <c r="O102" s="367"/>
      <c r="P102" s="367"/>
      <c r="Q102" s="367"/>
      <c r="R102" s="367"/>
      <c r="S102" s="367"/>
      <c r="T102" s="367"/>
      <c r="U102" s="367"/>
      <c r="V102" s="367"/>
      <c r="W102" s="367"/>
      <c r="X102" s="367"/>
      <c r="Y102" s="367"/>
      <c r="Z102" s="367"/>
      <c r="AA102" s="367"/>
      <c r="AB102" s="367"/>
      <c r="AC102" s="367"/>
      <c r="AD102" s="367"/>
      <c r="AE102" s="367"/>
      <c r="AF102" s="367"/>
      <c r="AG102" s="367"/>
      <c r="AH102" s="367"/>
      <c r="AI102" s="367"/>
      <c r="AJ102" s="367"/>
      <c r="AK102" s="368"/>
      <c r="AL102" s="66"/>
      <c r="AM102" s="369" t="n">
        <f aca="false">FALSE()</f>
        <v>0</v>
      </c>
      <c r="AN102" s="3"/>
      <c r="AO102" s="3"/>
      <c r="AX102" s="365"/>
      <c r="AY102" s="365"/>
      <c r="AZ102" s="366"/>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31.2" hidden="false" customHeight="true" outlineLevel="0" collapsed="false">
      <c r="A103" s="66"/>
      <c r="B103" s="370" t="s">
        <v>142</v>
      </c>
      <c r="C103" s="370"/>
      <c r="D103" s="370"/>
      <c r="E103" s="370"/>
      <c r="F103" s="370"/>
      <c r="G103" s="370"/>
      <c r="H103" s="370"/>
      <c r="I103" s="370"/>
      <c r="J103" s="370"/>
      <c r="K103" s="370"/>
      <c r="L103" s="370"/>
      <c r="M103" s="370"/>
      <c r="N103" s="370"/>
      <c r="O103" s="370"/>
      <c r="P103" s="370"/>
      <c r="Q103" s="370"/>
      <c r="R103" s="370"/>
      <c r="S103" s="370"/>
      <c r="T103" s="370"/>
      <c r="U103" s="370"/>
      <c r="V103" s="370"/>
      <c r="W103" s="370"/>
      <c r="X103" s="370"/>
      <c r="Y103" s="370"/>
      <c r="Z103" s="370"/>
      <c r="AA103" s="370"/>
      <c r="AB103" s="370"/>
      <c r="AC103" s="370"/>
      <c r="AD103" s="370"/>
      <c r="AE103" s="370"/>
      <c r="AF103" s="370"/>
      <c r="AG103" s="370"/>
      <c r="AH103" s="370"/>
      <c r="AI103" s="370"/>
      <c r="AJ103" s="370"/>
      <c r="AK103" s="182" t="str">
        <f aca="false">IF(H7="", "", IF(AM102=1, "", IF(OR(AND(AI105="該当", AN112&gt;=2, AN116&gt;=2, AN120&gt;=2, AN124&gt;=2, AN128&gt;=3, OR(AM128=1,AM129= 1), AN136&gt;=2), AND(AI105="", AI108="該当", AN112&gt;=1, AN116&gt;=1, AN120&gt;=1, AN124&gt;=1, AN128&gt;=2, AN136&gt;=1)), "○", "×")))</f>
        <v>
        </v>
      </c>
      <c r="AL103" s="66"/>
      <c r="AM103" s="3"/>
      <c r="AN103" s="3"/>
      <c r="AO103" s="3"/>
      <c r="AX103" s="365"/>
      <c r="AY103" s="365"/>
      <c r="AZ103" s="366"/>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6.6" hidden="false" customHeight="true" outlineLevel="0" collapsed="false">
      <c r="A104" s="66"/>
      <c r="B104" s="317"/>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73"/>
      <c r="AM104" s="371"/>
      <c r="AN104" s="371"/>
      <c r="AO104" s="371"/>
      <c r="AP104" s="176"/>
      <c r="AQ104" s="176"/>
      <c r="AR104" s="176"/>
      <c r="AS104" s="176"/>
      <c r="AT104" s="176"/>
      <c r="AU104" s="176"/>
      <c r="AV104" s="176"/>
      <c r="AW104" s="176"/>
      <c r="AX104" s="372"/>
      <c r="AY104" s="372"/>
      <c r="AZ104" s="366"/>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13.95" hidden="false" customHeight="true" outlineLevel="0" collapsed="false">
      <c r="A105" s="66"/>
      <c r="B105" s="373" t="s">
        <v>143</v>
      </c>
      <c r="C105" s="99"/>
      <c r="D105" s="99"/>
      <c r="E105" s="99"/>
      <c r="F105" s="99"/>
      <c r="G105" s="99"/>
      <c r="H105" s="99"/>
      <c r="I105" s="99"/>
      <c r="J105" s="99"/>
      <c r="K105" s="99"/>
      <c r="L105" s="99"/>
      <c r="M105" s="99"/>
      <c r="N105" s="99"/>
      <c r="O105" s="99"/>
      <c r="P105" s="99"/>
      <c r="Q105" s="99"/>
      <c r="R105" s="99"/>
      <c r="S105" s="99"/>
      <c r="T105" s="99"/>
      <c r="U105" s="99"/>
      <c r="V105" s="73"/>
      <c r="W105" s="99"/>
      <c r="X105" s="99"/>
      <c r="Y105" s="99"/>
      <c r="Z105" s="99"/>
      <c r="AA105" s="99"/>
      <c r="AB105" s="99"/>
      <c r="AC105" s="99"/>
      <c r="AD105" s="99"/>
      <c r="AE105" s="99"/>
      <c r="AF105" s="99"/>
      <c r="AG105" s="99"/>
      <c r="AH105" s="73"/>
      <c r="AI105" s="374" t="str">
        <f aca="false">IF(AN49&lt;&gt;0, "該当", "")</f>
        <v>
        </v>
      </c>
      <c r="AJ105" s="374"/>
      <c r="AK105" s="374"/>
      <c r="AL105" s="73"/>
      <c r="AM105" s="320"/>
      <c r="AN105" s="320"/>
      <c r="AO105" s="320"/>
      <c r="AP105" s="0"/>
      <c r="AQ105" s="0"/>
      <c r="AR105" s="0"/>
      <c r="AS105" s="0"/>
      <c r="AT105" s="0"/>
      <c r="AU105" s="0"/>
      <c r="AV105" s="0"/>
      <c r="AW105" s="0"/>
      <c r="AX105" s="366"/>
      <c r="AY105" s="366"/>
      <c r="AZ105" s="366"/>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45" hidden="false" customHeight="true" outlineLevel="0" collapsed="false">
      <c r="A106" s="66"/>
      <c r="B106" s="232" t="s">
        <v>129</v>
      </c>
      <c r="C106" s="375" t="s">
        <v>144</v>
      </c>
      <c r="D106" s="375"/>
      <c r="E106" s="375"/>
      <c r="F106" s="375"/>
      <c r="G106" s="375"/>
      <c r="H106" s="375"/>
      <c r="I106" s="375"/>
      <c r="J106" s="375"/>
      <c r="K106" s="375"/>
      <c r="L106" s="375"/>
      <c r="M106" s="375"/>
      <c r="N106" s="375"/>
      <c r="O106" s="375"/>
      <c r="P106" s="375"/>
      <c r="Q106" s="375"/>
      <c r="R106" s="375"/>
      <c r="S106" s="375"/>
      <c r="T106" s="375"/>
      <c r="U106" s="375"/>
      <c r="V106" s="375"/>
      <c r="W106" s="375"/>
      <c r="X106" s="375"/>
      <c r="Y106" s="375"/>
      <c r="Z106" s="375"/>
      <c r="AA106" s="375"/>
      <c r="AB106" s="375"/>
      <c r="AC106" s="375"/>
      <c r="AD106" s="375"/>
      <c r="AE106" s="375"/>
      <c r="AF106" s="375"/>
      <c r="AG106" s="375"/>
      <c r="AH106" s="375"/>
      <c r="AI106" s="375"/>
      <c r="AJ106" s="375"/>
      <c r="AK106" s="375"/>
      <c r="AL106" s="73"/>
      <c r="AM106" s="320"/>
      <c r="AN106" s="320"/>
      <c r="AO106" s="320"/>
      <c r="AP106" s="0"/>
      <c r="AQ106" s="0"/>
      <c r="AR106" s="0"/>
      <c r="AS106" s="0"/>
      <c r="AT106" s="0"/>
      <c r="AU106" s="0"/>
      <c r="AV106" s="0"/>
      <c r="AW106" s="0"/>
      <c r="AX106" s="366"/>
      <c r="AY106" s="366"/>
      <c r="AZ106" s="366"/>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6" hidden="false" customHeight="true" outlineLevel="0" collapsed="false">
      <c r="A107" s="66"/>
      <c r="B107" s="232"/>
      <c r="C107" s="376"/>
      <c r="D107" s="376"/>
      <c r="E107" s="376"/>
      <c r="F107" s="376"/>
      <c r="G107" s="376"/>
      <c r="H107" s="376"/>
      <c r="I107" s="376"/>
      <c r="J107" s="376"/>
      <c r="K107" s="376"/>
      <c r="L107" s="376"/>
      <c r="M107" s="376"/>
      <c r="N107" s="376"/>
      <c r="O107" s="376"/>
      <c r="P107" s="376"/>
      <c r="Q107" s="376"/>
      <c r="R107" s="376"/>
      <c r="S107" s="376"/>
      <c r="T107" s="376"/>
      <c r="U107" s="376"/>
      <c r="V107" s="376"/>
      <c r="W107" s="376"/>
      <c r="X107" s="376"/>
      <c r="Y107" s="376"/>
      <c r="Z107" s="376"/>
      <c r="AA107" s="376"/>
      <c r="AB107" s="376"/>
      <c r="AC107" s="376"/>
      <c r="AD107" s="376"/>
      <c r="AE107" s="376"/>
      <c r="AF107" s="376"/>
      <c r="AG107" s="376"/>
      <c r="AH107" s="376"/>
      <c r="AI107" s="376"/>
      <c r="AJ107" s="376"/>
      <c r="AK107" s="376"/>
      <c r="AL107" s="73"/>
      <c r="AM107" s="320"/>
      <c r="AN107" s="320"/>
      <c r="AO107" s="3"/>
      <c r="AP107" s="0"/>
      <c r="AQ107" s="0"/>
      <c r="AR107" s="0"/>
      <c r="AS107" s="0"/>
      <c r="AT107" s="0"/>
      <c r="AU107" s="0"/>
      <c r="AV107" s="0"/>
      <c r="AW107" s="0"/>
      <c r="AX107" s="366"/>
      <c r="AY107" s="366"/>
      <c r="AZ107" s="366"/>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18" hidden="false" customHeight="true" outlineLevel="0" collapsed="false">
      <c r="A108" s="66"/>
      <c r="B108" s="373" t="s">
        <v>145</v>
      </c>
      <c r="C108" s="201"/>
      <c r="D108" s="201"/>
      <c r="E108" s="201"/>
      <c r="F108" s="201"/>
      <c r="G108" s="201"/>
      <c r="H108" s="201"/>
      <c r="I108" s="201"/>
      <c r="J108" s="201"/>
      <c r="K108" s="201"/>
      <c r="L108" s="201"/>
      <c r="M108" s="201"/>
      <c r="N108" s="201"/>
      <c r="O108" s="201"/>
      <c r="P108" s="201"/>
      <c r="Q108" s="201"/>
      <c r="R108" s="201"/>
      <c r="S108" s="201"/>
      <c r="T108" s="201"/>
      <c r="U108" s="201"/>
      <c r="V108" s="201"/>
      <c r="W108" s="201"/>
      <c r="X108" s="201"/>
      <c r="Y108" s="201"/>
      <c r="Z108" s="201"/>
      <c r="AA108" s="201"/>
      <c r="AB108" s="201"/>
      <c r="AC108" s="201"/>
      <c r="AD108" s="201"/>
      <c r="AE108" s="201"/>
      <c r="AF108" s="201"/>
      <c r="AG108" s="201"/>
      <c r="AH108" s="99"/>
      <c r="AI108" s="377" t="str">
        <f aca="false">IF(AN47=AN49, "", "該当")</f>
        <v>
        </v>
      </c>
      <c r="AJ108" s="377"/>
      <c r="AK108" s="377"/>
      <c r="AL108" s="73"/>
      <c r="AM108" s="320"/>
      <c r="AN108" s="320"/>
      <c r="AO108" s="320"/>
      <c r="AP108" s="0"/>
      <c r="AQ108" s="0"/>
      <c r="AR108" s="0"/>
      <c r="AS108" s="0"/>
      <c r="AT108" s="0"/>
      <c r="AU108" s="0"/>
      <c r="AV108" s="0"/>
      <c r="AW108" s="0"/>
      <c r="AX108" s="366"/>
      <c r="AY108" s="366"/>
      <c r="AZ108" s="366"/>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43.2" hidden="false" customHeight="true" outlineLevel="0" collapsed="false">
      <c r="A109" s="66"/>
      <c r="B109" s="232" t="s">
        <v>129</v>
      </c>
      <c r="C109" s="375" t="s">
        <v>146</v>
      </c>
      <c r="D109" s="375"/>
      <c r="E109" s="375"/>
      <c r="F109" s="375"/>
      <c r="G109" s="375"/>
      <c r="H109" s="375"/>
      <c r="I109" s="375"/>
      <c r="J109" s="375"/>
      <c r="K109" s="375"/>
      <c r="L109" s="375"/>
      <c r="M109" s="375"/>
      <c r="N109" s="375"/>
      <c r="O109" s="375"/>
      <c r="P109" s="375"/>
      <c r="Q109" s="375"/>
      <c r="R109" s="375"/>
      <c r="S109" s="375"/>
      <c r="T109" s="375"/>
      <c r="U109" s="375"/>
      <c r="V109" s="375"/>
      <c r="W109" s="375"/>
      <c r="X109" s="375"/>
      <c r="Y109" s="375"/>
      <c r="Z109" s="375"/>
      <c r="AA109" s="375"/>
      <c r="AB109" s="375"/>
      <c r="AC109" s="375"/>
      <c r="AD109" s="375"/>
      <c r="AE109" s="375"/>
      <c r="AF109" s="375"/>
      <c r="AG109" s="375"/>
      <c r="AH109" s="375"/>
      <c r="AI109" s="375"/>
      <c r="AJ109" s="375"/>
      <c r="AK109" s="375"/>
      <c r="AL109" s="73"/>
      <c r="AM109" s="320"/>
      <c r="AN109" s="320"/>
      <c r="AO109" s="320"/>
      <c r="AP109" s="0"/>
      <c r="AQ109" s="0"/>
      <c r="AR109" s="0"/>
      <c r="AS109" s="0"/>
      <c r="AT109" s="0"/>
      <c r="AU109" s="0"/>
      <c r="AV109" s="357"/>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9" hidden="false" customHeight="true" outlineLevel="0" collapsed="false">
      <c r="A110" s="66"/>
      <c r="B110" s="232"/>
      <c r="C110" s="376"/>
      <c r="D110" s="376"/>
      <c r="E110" s="376"/>
      <c r="F110" s="376"/>
      <c r="G110" s="376"/>
      <c r="H110" s="376"/>
      <c r="I110" s="376"/>
      <c r="J110" s="376"/>
      <c r="K110" s="376"/>
      <c r="L110" s="376"/>
      <c r="M110" s="376"/>
      <c r="N110" s="376"/>
      <c r="O110" s="376"/>
      <c r="P110" s="376"/>
      <c r="Q110" s="376"/>
      <c r="R110" s="376"/>
      <c r="S110" s="376"/>
      <c r="T110" s="376"/>
      <c r="U110" s="376"/>
      <c r="V110" s="376"/>
      <c r="W110" s="376"/>
      <c r="X110" s="376"/>
      <c r="Y110" s="376"/>
      <c r="Z110" s="376"/>
      <c r="AA110" s="376"/>
      <c r="AB110" s="376"/>
      <c r="AC110" s="376"/>
      <c r="AD110" s="376"/>
      <c r="AE110" s="376"/>
      <c r="AF110" s="376"/>
      <c r="AG110" s="376"/>
      <c r="AH110" s="376"/>
      <c r="AI110" s="376"/>
      <c r="AJ110" s="376"/>
      <c r="AK110" s="376"/>
      <c r="AL110" s="73"/>
      <c r="AM110" s="320"/>
      <c r="AN110" s="320"/>
      <c r="AO110" s="32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18" hidden="false" customHeight="true" outlineLevel="0" collapsed="false">
      <c r="A111" s="66"/>
      <c r="B111" s="378" t="s">
        <v>147</v>
      </c>
      <c r="C111" s="378"/>
      <c r="D111" s="378"/>
      <c r="E111" s="378"/>
      <c r="F111" s="379" t="s">
        <v>148</v>
      </c>
      <c r="G111" s="379"/>
      <c r="H111" s="379"/>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79"/>
      <c r="AL111" s="73"/>
      <c r="AM111" s="380"/>
      <c r="AN111" s="380"/>
      <c r="AO111" s="381"/>
      <c r="AP111" s="329"/>
      <c r="AQ111" s="329"/>
      <c r="AR111" s="329"/>
      <c r="AS111" s="329"/>
      <c r="AT111" s="329"/>
      <c r="AU111" s="329"/>
      <c r="AV111" s="329"/>
      <c r="AW111" s="329"/>
      <c r="AX111" s="329"/>
      <c r="AY111" s="329"/>
      <c r="AZ111" s="329"/>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18" hidden="false" customHeight="true" outlineLevel="0" collapsed="false">
      <c r="A112" s="66"/>
      <c r="B112" s="382" t="s">
        <v>149</v>
      </c>
      <c r="C112" s="382"/>
      <c r="D112" s="382"/>
      <c r="E112" s="382"/>
      <c r="F112" s="300"/>
      <c r="G112" s="383" t="s">
        <v>150</v>
      </c>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3"/>
      <c r="AH112" s="383"/>
      <c r="AI112" s="383"/>
      <c r="AJ112" s="383"/>
      <c r="AK112" s="383"/>
      <c r="AL112" s="73"/>
      <c r="AM112" s="303" t="n">
        <f aca="false">FALSE()</f>
        <v>0</v>
      </c>
      <c r="AN112" s="303" t="n">
        <f aca="false">COUNTIF(AM112:AM115, 1)</f>
        <v>0</v>
      </c>
      <c r="AO112" s="356"/>
      <c r="AP112" s="384"/>
      <c r="AQ112" s="385" t="str">
        <f aca="false">IF(AI105="該当",  "！この区分（４項目）から２つ以上の取組が選択されていません。",  "！この区分（４項目）から１つ以上の取組が選択されていません。")</f>
        <v>！この区分（４項目）から１つ以上の取組が選択されていません。</v>
      </c>
      <c r="AR112" s="385"/>
      <c r="AS112" s="385"/>
      <c r="AT112" s="385"/>
      <c r="AU112" s="385"/>
      <c r="AV112" s="385"/>
      <c r="AW112" s="385"/>
      <c r="AX112" s="385"/>
      <c r="AY112" s="385"/>
      <c r="AZ112" s="385"/>
      <c r="BA112" s="385"/>
      <c r="BB112" s="385"/>
      <c r="BC112" s="385"/>
      <c r="BD112" s="385"/>
      <c r="BE112" s="385"/>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customFormat="false" ht="18" hidden="false" customHeight="true" outlineLevel="0" collapsed="false">
      <c r="A113" s="66"/>
      <c r="B113" s="382"/>
      <c r="C113" s="382"/>
      <c r="D113" s="382"/>
      <c r="E113" s="382"/>
      <c r="F113" s="386"/>
      <c r="G113" s="387" t="s">
        <v>151</v>
      </c>
      <c r="H113" s="387"/>
      <c r="I113" s="387"/>
      <c r="J113" s="387"/>
      <c r="K113" s="387"/>
      <c r="L113" s="387"/>
      <c r="M113" s="387"/>
      <c r="N113" s="387"/>
      <c r="O113" s="387"/>
      <c r="P113" s="387"/>
      <c r="Q113" s="387"/>
      <c r="R113" s="387"/>
      <c r="S113" s="387"/>
      <c r="T113" s="387"/>
      <c r="U113" s="387"/>
      <c r="V113" s="387"/>
      <c r="W113" s="387"/>
      <c r="X113" s="387"/>
      <c r="Y113" s="387"/>
      <c r="Z113" s="387"/>
      <c r="AA113" s="387"/>
      <c r="AB113" s="387"/>
      <c r="AC113" s="387"/>
      <c r="AD113" s="387"/>
      <c r="AE113" s="387"/>
      <c r="AF113" s="387"/>
      <c r="AG113" s="387"/>
      <c r="AH113" s="387"/>
      <c r="AI113" s="387"/>
      <c r="AJ113" s="387"/>
      <c r="AK113" s="388"/>
      <c r="AL113" s="73"/>
      <c r="AM113" s="303" t="n">
        <f aca="false">FALSE()</f>
        <v>0</v>
      </c>
      <c r="AN113" s="303"/>
      <c r="AO113" s="356"/>
      <c r="AP113" s="384"/>
      <c r="AQ113" s="385"/>
      <c r="AR113" s="385"/>
      <c r="AS113" s="385"/>
      <c r="AT113" s="385"/>
      <c r="AU113" s="385"/>
      <c r="AV113" s="385"/>
      <c r="AW113" s="385"/>
      <c r="AX113" s="385"/>
      <c r="AY113" s="385"/>
      <c r="AZ113" s="385"/>
      <c r="BA113" s="385"/>
      <c r="BB113" s="385"/>
      <c r="BC113" s="385"/>
      <c r="BD113" s="385"/>
      <c r="BE113" s="385"/>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c r="IW113" s="0"/>
      <c r="IX113" s="0"/>
      <c r="IY113" s="0"/>
      <c r="IZ113" s="0"/>
      <c r="JA113" s="0"/>
      <c r="JB113" s="0"/>
      <c r="JC113" s="0"/>
      <c r="JD113" s="0"/>
      <c r="JE113" s="0"/>
      <c r="JF113" s="0"/>
      <c r="JG113" s="0"/>
      <c r="JH113" s="0"/>
      <c r="JI113" s="0"/>
      <c r="JJ113" s="0"/>
      <c r="JK113" s="0"/>
      <c r="JL113" s="0"/>
      <c r="JM113" s="0"/>
      <c r="JN113" s="0"/>
      <c r="JO113" s="0"/>
      <c r="JP113" s="0"/>
      <c r="JQ113" s="0"/>
      <c r="JR113" s="0"/>
      <c r="JS113" s="0"/>
      <c r="JT113" s="0"/>
      <c r="JU113" s="0"/>
      <c r="JV113" s="0"/>
      <c r="JW113" s="0"/>
      <c r="JX113" s="0"/>
      <c r="JY113" s="0"/>
      <c r="JZ113" s="0"/>
      <c r="KA113" s="0"/>
      <c r="KB113" s="0"/>
      <c r="KC113" s="0"/>
      <c r="KD113" s="0"/>
      <c r="KE113" s="0"/>
      <c r="KF113" s="0"/>
      <c r="KG113" s="0"/>
      <c r="KH113" s="0"/>
      <c r="KI113" s="0"/>
      <c r="KJ113" s="0"/>
      <c r="KK113" s="0"/>
      <c r="KL113" s="0"/>
      <c r="KM113" s="0"/>
      <c r="KN113" s="0"/>
      <c r="KO113" s="0"/>
      <c r="KP113" s="0"/>
      <c r="KQ113" s="0"/>
      <c r="KR113" s="0"/>
      <c r="KS113" s="0"/>
      <c r="KT113" s="0"/>
      <c r="KU113" s="0"/>
      <c r="KV113" s="0"/>
      <c r="KW113" s="0"/>
      <c r="KX113" s="0"/>
      <c r="KY113" s="0"/>
      <c r="KZ113" s="0"/>
      <c r="LA113" s="0"/>
      <c r="LB113" s="0"/>
      <c r="LC113" s="0"/>
      <c r="LD113" s="0"/>
      <c r="LE113" s="0"/>
      <c r="LF113" s="0"/>
      <c r="LG113" s="0"/>
      <c r="LH113" s="0"/>
      <c r="LI113" s="0"/>
      <c r="LJ113" s="0"/>
      <c r="LK113" s="0"/>
      <c r="LL113" s="0"/>
      <c r="LM113" s="0"/>
      <c r="LN113" s="0"/>
      <c r="LO113" s="0"/>
      <c r="LP113" s="0"/>
      <c r="LQ113" s="0"/>
      <c r="LR113" s="0"/>
      <c r="LS113" s="0"/>
      <c r="LT113" s="0"/>
      <c r="LU113" s="0"/>
      <c r="LV113" s="0"/>
      <c r="LW113" s="0"/>
      <c r="LX113" s="0"/>
      <c r="LY113" s="0"/>
      <c r="LZ113" s="0"/>
      <c r="MA113" s="0"/>
      <c r="MB113" s="0"/>
      <c r="MC113" s="0"/>
      <c r="MD113" s="0"/>
      <c r="ME113" s="0"/>
      <c r="MF113" s="0"/>
      <c r="MG113" s="0"/>
      <c r="MH113" s="0"/>
      <c r="MI113" s="0"/>
      <c r="MJ113" s="0"/>
      <c r="MK113" s="0"/>
      <c r="ML113" s="0"/>
      <c r="MM113" s="0"/>
      <c r="MN113" s="0"/>
      <c r="MO113" s="0"/>
      <c r="MP113" s="0"/>
      <c r="MQ113" s="0"/>
      <c r="MR113" s="0"/>
      <c r="MS113" s="0"/>
      <c r="MT113" s="0"/>
      <c r="MU113" s="0"/>
      <c r="MV113" s="0"/>
      <c r="MW113" s="0"/>
      <c r="MX113" s="0"/>
      <c r="MY113" s="0"/>
      <c r="MZ113" s="0"/>
      <c r="NA113" s="0"/>
      <c r="NB113" s="0"/>
      <c r="NC113" s="0"/>
      <c r="ND113" s="0"/>
      <c r="NE113" s="0"/>
      <c r="NF113" s="0"/>
      <c r="NG113" s="0"/>
      <c r="NH113" s="0"/>
      <c r="NI113" s="0"/>
      <c r="NJ113" s="0"/>
      <c r="NK113" s="0"/>
      <c r="NL113" s="0"/>
      <c r="NM113" s="0"/>
      <c r="NN113" s="0"/>
      <c r="NO113" s="0"/>
      <c r="NP113" s="0"/>
      <c r="NQ113" s="0"/>
      <c r="NR113" s="0"/>
      <c r="NS113" s="0"/>
      <c r="NT113" s="0"/>
      <c r="NU113" s="0"/>
      <c r="NV113" s="0"/>
      <c r="NW113" s="0"/>
      <c r="NX113" s="0"/>
      <c r="NY113" s="0"/>
      <c r="NZ113" s="0"/>
      <c r="OA113" s="0"/>
      <c r="OB113" s="0"/>
      <c r="OC113" s="0"/>
      <c r="OD113" s="0"/>
      <c r="OE113" s="0"/>
      <c r="OF113" s="0"/>
      <c r="OG113" s="0"/>
      <c r="OH113" s="0"/>
      <c r="OI113" s="0"/>
      <c r="OJ113" s="0"/>
      <c r="OK113" s="0"/>
      <c r="OL113" s="0"/>
      <c r="OM113" s="0"/>
      <c r="ON113" s="0"/>
      <c r="OO113" s="0"/>
      <c r="OP113" s="0"/>
      <c r="OQ113" s="0"/>
      <c r="OR113" s="0"/>
      <c r="OS113" s="0"/>
      <c r="OT113" s="0"/>
      <c r="OU113" s="0"/>
      <c r="OV113" s="0"/>
      <c r="OW113" s="0"/>
      <c r="OX113" s="0"/>
      <c r="OY113" s="0"/>
      <c r="OZ113" s="0"/>
      <c r="PA113" s="0"/>
      <c r="PB113" s="0"/>
      <c r="PC113" s="0"/>
      <c r="PD113" s="0"/>
      <c r="PE113" s="0"/>
      <c r="PF113" s="0"/>
      <c r="PG113" s="0"/>
      <c r="PH113" s="0"/>
      <c r="PI113" s="0"/>
      <c r="PJ113" s="0"/>
      <c r="PK113" s="0"/>
      <c r="PL113" s="0"/>
      <c r="PM113" s="0"/>
      <c r="PN113" s="0"/>
      <c r="PO113" s="0"/>
      <c r="PP113" s="0"/>
      <c r="PQ113" s="0"/>
      <c r="PR113" s="0"/>
      <c r="PS113" s="0"/>
      <c r="PT113" s="0"/>
      <c r="PU113" s="0"/>
      <c r="PV113" s="0"/>
      <c r="PW113" s="0"/>
      <c r="PX113" s="0"/>
      <c r="PY113" s="0"/>
      <c r="PZ113" s="0"/>
      <c r="QA113" s="0"/>
      <c r="QB113" s="0"/>
      <c r="QC113" s="0"/>
      <c r="QD113" s="0"/>
      <c r="QE113" s="0"/>
      <c r="QF113" s="0"/>
      <c r="QG113" s="0"/>
      <c r="QH113" s="0"/>
      <c r="QI113" s="0"/>
      <c r="QJ113" s="0"/>
      <c r="QK113" s="0"/>
      <c r="QL113" s="0"/>
      <c r="QM113" s="0"/>
      <c r="QN113" s="0"/>
      <c r="QO113" s="0"/>
      <c r="QP113" s="0"/>
      <c r="QQ113" s="0"/>
      <c r="QR113" s="0"/>
      <c r="QS113" s="0"/>
      <c r="QT113" s="0"/>
      <c r="QU113" s="0"/>
      <c r="QV113" s="0"/>
      <c r="QW113" s="0"/>
      <c r="QX113" s="0"/>
      <c r="QY113" s="0"/>
      <c r="QZ113" s="0"/>
      <c r="RA113" s="0"/>
      <c r="RB113" s="0"/>
      <c r="RC113" s="0"/>
      <c r="RD113" s="0"/>
      <c r="RE113" s="0"/>
      <c r="RF113" s="0"/>
      <c r="RG113" s="0"/>
      <c r="RH113" s="0"/>
      <c r="RI113" s="0"/>
      <c r="RJ113" s="0"/>
      <c r="RK113" s="0"/>
      <c r="RL113" s="0"/>
      <c r="RM113" s="0"/>
      <c r="RN113" s="0"/>
      <c r="RO113" s="0"/>
      <c r="RP113" s="0"/>
      <c r="RQ113" s="0"/>
      <c r="RR113" s="0"/>
      <c r="RS113" s="0"/>
      <c r="RT113" s="0"/>
      <c r="RU113" s="0"/>
      <c r="RV113" s="0"/>
      <c r="RW113" s="0"/>
      <c r="RX113" s="0"/>
      <c r="RY113" s="0"/>
      <c r="RZ113" s="0"/>
      <c r="SA113" s="0"/>
      <c r="SB113" s="0"/>
      <c r="SC113" s="0"/>
      <c r="SD113" s="0"/>
      <c r="SE113" s="0"/>
      <c r="SF113" s="0"/>
      <c r="SG113" s="0"/>
      <c r="SH113" s="0"/>
      <c r="SI113" s="0"/>
      <c r="SJ113" s="0"/>
      <c r="SK113" s="0"/>
      <c r="SL113" s="0"/>
      <c r="SM113" s="0"/>
      <c r="SN113" s="0"/>
      <c r="SO113" s="0"/>
      <c r="SP113" s="0"/>
      <c r="SQ113" s="0"/>
      <c r="SR113" s="0"/>
      <c r="SS113" s="0"/>
      <c r="ST113" s="0"/>
      <c r="SU113" s="0"/>
      <c r="SV113" s="0"/>
      <c r="SW113" s="0"/>
      <c r="SX113" s="0"/>
      <c r="SY113" s="0"/>
      <c r="SZ113" s="0"/>
      <c r="TA113" s="0"/>
      <c r="TB113" s="0"/>
      <c r="TC113" s="0"/>
      <c r="TD113" s="0"/>
      <c r="TE113" s="0"/>
      <c r="TF113" s="0"/>
      <c r="TG113" s="0"/>
      <c r="TH113" s="0"/>
      <c r="TI113" s="0"/>
      <c r="TJ113" s="0"/>
      <c r="TK113" s="0"/>
      <c r="TL113" s="0"/>
      <c r="TM113" s="0"/>
      <c r="TN113" s="0"/>
      <c r="TO113" s="0"/>
      <c r="TP113" s="0"/>
      <c r="TQ113" s="0"/>
      <c r="TR113" s="0"/>
      <c r="TS113" s="0"/>
      <c r="TT113" s="0"/>
      <c r="TU113" s="0"/>
      <c r="TV113" s="0"/>
      <c r="TW113" s="0"/>
      <c r="TX113" s="0"/>
      <c r="TY113" s="0"/>
      <c r="TZ113" s="0"/>
      <c r="UA113" s="0"/>
      <c r="UB113" s="0"/>
      <c r="UC113" s="0"/>
      <c r="UD113" s="0"/>
      <c r="UE113" s="0"/>
      <c r="UF113" s="0"/>
      <c r="UG113" s="0"/>
      <c r="UH113" s="0"/>
      <c r="UI113" s="0"/>
      <c r="UJ113" s="0"/>
      <c r="UK113" s="0"/>
      <c r="UL113" s="0"/>
      <c r="UM113" s="0"/>
      <c r="UN113" s="0"/>
      <c r="UO113" s="0"/>
      <c r="UP113" s="0"/>
      <c r="UQ113" s="0"/>
      <c r="UR113" s="0"/>
      <c r="US113" s="0"/>
      <c r="UT113" s="0"/>
      <c r="UU113" s="0"/>
      <c r="UV113" s="0"/>
      <c r="UW113" s="0"/>
      <c r="UX113" s="0"/>
      <c r="UY113" s="0"/>
      <c r="UZ113" s="0"/>
      <c r="VA113" s="0"/>
      <c r="VB113" s="0"/>
      <c r="VC113" s="0"/>
      <c r="VD113" s="0"/>
      <c r="VE113" s="0"/>
      <c r="VF113" s="0"/>
      <c r="VG113" s="0"/>
      <c r="VH113" s="0"/>
      <c r="VI113" s="0"/>
      <c r="VJ113" s="0"/>
      <c r="VK113" s="0"/>
      <c r="VL113" s="0"/>
      <c r="VM113" s="0"/>
      <c r="VN113" s="0"/>
      <c r="VO113" s="0"/>
      <c r="VP113" s="0"/>
      <c r="VQ113" s="0"/>
      <c r="VR113" s="0"/>
      <c r="VS113" s="0"/>
      <c r="VT113" s="0"/>
      <c r="VU113" s="0"/>
      <c r="VV113" s="0"/>
      <c r="VW113" s="0"/>
      <c r="VX113" s="0"/>
      <c r="VY113" s="0"/>
      <c r="VZ113" s="0"/>
      <c r="WA113" s="0"/>
      <c r="WB113" s="0"/>
      <c r="WC113" s="0"/>
      <c r="WD113" s="0"/>
      <c r="WE113" s="0"/>
      <c r="WF113" s="0"/>
      <c r="WG113" s="0"/>
      <c r="WH113" s="0"/>
      <c r="WI113" s="0"/>
      <c r="WJ113" s="0"/>
      <c r="WK113" s="0"/>
      <c r="WL113" s="0"/>
      <c r="WM113" s="0"/>
      <c r="WN113" s="0"/>
      <c r="WO113" s="0"/>
      <c r="WP113" s="0"/>
      <c r="WQ113" s="0"/>
      <c r="WR113" s="0"/>
      <c r="WS113" s="0"/>
      <c r="WT113" s="0"/>
      <c r="WU113" s="0"/>
      <c r="WV113" s="0"/>
      <c r="WW113" s="0"/>
      <c r="WX113" s="0"/>
      <c r="WY113" s="0"/>
      <c r="WZ113" s="0"/>
      <c r="XA113" s="0"/>
      <c r="XB113" s="0"/>
      <c r="XC113" s="0"/>
      <c r="XD113" s="0"/>
      <c r="XE113" s="0"/>
      <c r="XF113" s="0"/>
      <c r="XG113" s="0"/>
      <c r="XH113" s="0"/>
      <c r="XI113" s="0"/>
      <c r="XJ113" s="0"/>
      <c r="XK113" s="0"/>
      <c r="XL113" s="0"/>
      <c r="XM113" s="0"/>
      <c r="XN113" s="0"/>
      <c r="XO113" s="0"/>
      <c r="XP113" s="0"/>
      <c r="XQ113" s="0"/>
      <c r="XR113" s="0"/>
      <c r="XS113" s="0"/>
      <c r="XT113" s="0"/>
      <c r="XU113" s="0"/>
      <c r="XV113" s="0"/>
      <c r="XW113" s="0"/>
      <c r="XX113" s="0"/>
      <c r="XY113" s="0"/>
      <c r="XZ113" s="0"/>
      <c r="YA113" s="0"/>
      <c r="YB113" s="0"/>
      <c r="YC113" s="0"/>
      <c r="YD113" s="0"/>
      <c r="YE113" s="0"/>
      <c r="YF113" s="0"/>
      <c r="YG113" s="0"/>
      <c r="YH113" s="0"/>
      <c r="YI113" s="0"/>
      <c r="YJ113" s="0"/>
      <c r="YK113" s="0"/>
      <c r="YL113" s="0"/>
      <c r="YM113" s="0"/>
      <c r="YN113" s="0"/>
      <c r="YO113" s="0"/>
      <c r="YP113" s="0"/>
      <c r="YQ113" s="0"/>
      <c r="YR113" s="0"/>
      <c r="YS113" s="0"/>
      <c r="YT113" s="0"/>
      <c r="YU113" s="0"/>
      <c r="YV113" s="0"/>
      <c r="YW113" s="0"/>
      <c r="YX113" s="0"/>
      <c r="YY113" s="0"/>
      <c r="YZ113" s="0"/>
      <c r="ZA113" s="0"/>
      <c r="ZB113" s="0"/>
      <c r="ZC113" s="0"/>
      <c r="ZD113" s="0"/>
      <c r="ZE113" s="0"/>
      <c r="ZF113" s="0"/>
      <c r="ZG113" s="0"/>
      <c r="ZH113" s="0"/>
      <c r="ZI113" s="0"/>
      <c r="ZJ113" s="0"/>
      <c r="ZK113" s="0"/>
      <c r="ZL113" s="0"/>
      <c r="ZM113" s="0"/>
      <c r="ZN113" s="0"/>
      <c r="ZO113" s="0"/>
      <c r="ZP113" s="0"/>
      <c r="ZQ113" s="0"/>
      <c r="ZR113" s="0"/>
      <c r="ZS113" s="0"/>
      <c r="ZT113" s="0"/>
      <c r="ZU113" s="0"/>
      <c r="ZV113" s="0"/>
      <c r="ZW113" s="0"/>
      <c r="ZX113" s="0"/>
      <c r="ZY113" s="0"/>
      <c r="ZZ113" s="0"/>
      <c r="AAA113" s="0"/>
      <c r="AAB113" s="0"/>
      <c r="AAC113" s="0"/>
      <c r="AAD113" s="0"/>
      <c r="AAE113" s="0"/>
      <c r="AAF113" s="0"/>
      <c r="AAG113" s="0"/>
      <c r="AAH113" s="0"/>
      <c r="AAI113" s="0"/>
      <c r="AAJ113" s="0"/>
      <c r="AAK113" s="0"/>
      <c r="AAL113" s="0"/>
      <c r="AAM113" s="0"/>
      <c r="AAN113" s="0"/>
      <c r="AAO113" s="0"/>
      <c r="AAP113" s="0"/>
      <c r="AAQ113" s="0"/>
      <c r="AAR113" s="0"/>
      <c r="AAS113" s="0"/>
      <c r="AAT113" s="0"/>
      <c r="AAU113" s="0"/>
      <c r="AAV113" s="0"/>
      <c r="AAW113" s="0"/>
      <c r="AAX113" s="0"/>
      <c r="AAY113" s="0"/>
      <c r="AAZ113" s="0"/>
      <c r="ABA113" s="0"/>
      <c r="ABB113" s="0"/>
      <c r="ABC113" s="0"/>
      <c r="ABD113" s="0"/>
      <c r="ABE113" s="0"/>
      <c r="ABF113" s="0"/>
      <c r="ABG113" s="0"/>
      <c r="ABH113" s="0"/>
      <c r="ABI113" s="0"/>
      <c r="ABJ113" s="0"/>
      <c r="ABK113" s="0"/>
      <c r="ABL113" s="0"/>
      <c r="ABM113" s="0"/>
      <c r="ABN113" s="0"/>
      <c r="ABO113" s="0"/>
      <c r="ABP113" s="0"/>
      <c r="ABQ113" s="0"/>
      <c r="ABR113" s="0"/>
      <c r="ABS113" s="0"/>
      <c r="ABT113" s="0"/>
      <c r="ABU113" s="0"/>
      <c r="ABV113" s="0"/>
      <c r="ABW113" s="0"/>
      <c r="ABX113" s="0"/>
      <c r="ABY113" s="0"/>
      <c r="ABZ113" s="0"/>
      <c r="ACA113" s="0"/>
      <c r="ACB113" s="0"/>
      <c r="ACC113" s="0"/>
      <c r="ACD113" s="0"/>
      <c r="ACE113" s="0"/>
      <c r="ACF113" s="0"/>
      <c r="ACG113" s="0"/>
      <c r="ACH113" s="0"/>
      <c r="ACI113" s="0"/>
      <c r="ACJ113" s="0"/>
      <c r="ACK113" s="0"/>
      <c r="ACL113" s="0"/>
      <c r="ACM113" s="0"/>
      <c r="ACN113" s="0"/>
      <c r="ACO113" s="0"/>
      <c r="ACP113" s="0"/>
      <c r="ACQ113" s="0"/>
      <c r="ACR113" s="0"/>
      <c r="ACS113" s="0"/>
      <c r="ACT113" s="0"/>
      <c r="ACU113" s="0"/>
      <c r="ACV113" s="0"/>
      <c r="ACW113" s="0"/>
      <c r="ACX113" s="0"/>
      <c r="ACY113" s="0"/>
      <c r="ACZ113" s="0"/>
      <c r="ADA113" s="0"/>
      <c r="ADB113" s="0"/>
      <c r="ADC113" s="0"/>
      <c r="ADD113" s="0"/>
      <c r="ADE113" s="0"/>
      <c r="ADF113" s="0"/>
      <c r="ADG113" s="0"/>
      <c r="ADH113" s="0"/>
      <c r="ADI113" s="0"/>
      <c r="ADJ113" s="0"/>
      <c r="ADK113" s="0"/>
      <c r="ADL113" s="0"/>
      <c r="ADM113" s="0"/>
      <c r="ADN113" s="0"/>
      <c r="ADO113" s="0"/>
      <c r="ADP113" s="0"/>
      <c r="ADQ113" s="0"/>
      <c r="ADR113" s="0"/>
      <c r="ADS113" s="0"/>
      <c r="ADT113" s="0"/>
      <c r="ADU113" s="0"/>
      <c r="ADV113" s="0"/>
      <c r="ADW113" s="0"/>
      <c r="ADX113" s="0"/>
      <c r="ADY113" s="0"/>
      <c r="ADZ113" s="0"/>
      <c r="AEA113" s="0"/>
      <c r="AEB113" s="0"/>
      <c r="AEC113" s="0"/>
      <c r="AED113" s="0"/>
      <c r="AEE113" s="0"/>
      <c r="AEF113" s="0"/>
      <c r="AEG113" s="0"/>
      <c r="AEH113" s="0"/>
      <c r="AEI113" s="0"/>
      <c r="AEJ113" s="0"/>
      <c r="AEK113" s="0"/>
      <c r="AEL113" s="0"/>
      <c r="AEM113" s="0"/>
      <c r="AEN113" s="0"/>
      <c r="AEO113" s="0"/>
      <c r="AEP113" s="0"/>
      <c r="AEQ113" s="0"/>
      <c r="AER113" s="0"/>
      <c r="AES113" s="0"/>
      <c r="AET113" s="0"/>
      <c r="AEU113" s="0"/>
      <c r="AEV113" s="0"/>
      <c r="AEW113" s="0"/>
      <c r="AEX113" s="0"/>
      <c r="AEY113" s="0"/>
      <c r="AEZ113" s="0"/>
      <c r="AFA113" s="0"/>
      <c r="AFB113" s="0"/>
      <c r="AFC113" s="0"/>
      <c r="AFD113" s="0"/>
      <c r="AFE113" s="0"/>
      <c r="AFF113" s="0"/>
      <c r="AFG113" s="0"/>
      <c r="AFH113" s="0"/>
      <c r="AFI113" s="0"/>
      <c r="AFJ113" s="0"/>
      <c r="AFK113" s="0"/>
      <c r="AFL113" s="0"/>
      <c r="AFM113" s="0"/>
      <c r="AFN113" s="0"/>
      <c r="AFO113" s="0"/>
      <c r="AFP113" s="0"/>
      <c r="AFQ113" s="0"/>
      <c r="AFR113" s="0"/>
      <c r="AFS113" s="0"/>
      <c r="AFT113" s="0"/>
      <c r="AFU113" s="0"/>
      <c r="AFV113" s="0"/>
      <c r="AFW113" s="0"/>
      <c r="AFX113" s="0"/>
      <c r="AFY113" s="0"/>
      <c r="AFZ113" s="0"/>
      <c r="AGA113" s="0"/>
      <c r="AGB113" s="0"/>
      <c r="AGC113" s="0"/>
      <c r="AGD113" s="0"/>
      <c r="AGE113" s="0"/>
      <c r="AGF113" s="0"/>
      <c r="AGG113" s="0"/>
      <c r="AGH113" s="0"/>
      <c r="AGI113" s="0"/>
      <c r="AGJ113" s="0"/>
      <c r="AGK113" s="0"/>
      <c r="AGL113" s="0"/>
      <c r="AGM113" s="0"/>
      <c r="AGN113" s="0"/>
      <c r="AGO113" s="0"/>
      <c r="AGP113" s="0"/>
      <c r="AGQ113" s="0"/>
      <c r="AGR113" s="0"/>
      <c r="AGS113" s="0"/>
      <c r="AGT113" s="0"/>
      <c r="AGU113" s="0"/>
      <c r="AGV113" s="0"/>
      <c r="AGW113" s="0"/>
      <c r="AGX113" s="0"/>
      <c r="AGY113" s="0"/>
      <c r="AGZ113" s="0"/>
      <c r="AHA113" s="0"/>
      <c r="AHB113" s="0"/>
      <c r="AHC113" s="0"/>
      <c r="AHD113" s="0"/>
      <c r="AHE113" s="0"/>
      <c r="AHF113" s="0"/>
      <c r="AHG113" s="0"/>
      <c r="AHH113" s="0"/>
      <c r="AHI113" s="0"/>
      <c r="AHJ113" s="0"/>
      <c r="AHK113" s="0"/>
      <c r="AHL113" s="0"/>
      <c r="AHM113" s="0"/>
      <c r="AHN113" s="0"/>
      <c r="AHO113" s="0"/>
      <c r="AHP113" s="0"/>
      <c r="AHQ113" s="0"/>
      <c r="AHR113" s="0"/>
      <c r="AHS113" s="0"/>
      <c r="AHT113" s="0"/>
      <c r="AHU113" s="0"/>
      <c r="AHV113" s="0"/>
      <c r="AHW113" s="0"/>
      <c r="AHX113" s="0"/>
      <c r="AHY113" s="0"/>
      <c r="AHZ113" s="0"/>
      <c r="AIA113" s="0"/>
      <c r="AIB113" s="0"/>
      <c r="AIC113" s="0"/>
      <c r="AID113" s="0"/>
      <c r="AIE113" s="0"/>
      <c r="AIF113" s="0"/>
      <c r="AIG113" s="0"/>
      <c r="AIH113" s="0"/>
      <c r="AII113" s="0"/>
      <c r="AIJ113" s="0"/>
      <c r="AIK113" s="0"/>
      <c r="AIL113" s="0"/>
      <c r="AIM113" s="0"/>
      <c r="AIN113" s="0"/>
      <c r="AIO113" s="0"/>
      <c r="AIP113" s="0"/>
      <c r="AIQ113" s="0"/>
      <c r="AIR113" s="0"/>
      <c r="AIS113" s="0"/>
      <c r="AIT113" s="0"/>
      <c r="AIU113" s="0"/>
      <c r="AIV113" s="0"/>
      <c r="AIW113" s="0"/>
      <c r="AIX113" s="0"/>
      <c r="AIY113" s="0"/>
      <c r="AIZ113" s="0"/>
      <c r="AJA113" s="0"/>
      <c r="AJB113" s="0"/>
      <c r="AJC113" s="0"/>
      <c r="AJD113" s="0"/>
      <c r="AJE113" s="0"/>
      <c r="AJF113" s="0"/>
      <c r="AJG113" s="0"/>
      <c r="AJH113" s="0"/>
      <c r="AJI113" s="0"/>
      <c r="AJJ113" s="0"/>
      <c r="AJK113" s="0"/>
      <c r="AJL113" s="0"/>
      <c r="AJM113" s="0"/>
      <c r="AJN113" s="0"/>
      <c r="AJO113" s="0"/>
      <c r="AJP113" s="0"/>
      <c r="AJQ113" s="0"/>
      <c r="AJR113" s="0"/>
      <c r="AJS113" s="0"/>
      <c r="AJT113" s="0"/>
      <c r="AJU113" s="0"/>
      <c r="AJV113" s="0"/>
      <c r="AJW113" s="0"/>
      <c r="AJX113" s="0"/>
      <c r="AJY113" s="0"/>
      <c r="AJZ113" s="0"/>
      <c r="AKA113" s="0"/>
      <c r="AKB113" s="0"/>
      <c r="AKC113" s="0"/>
      <c r="AKD113" s="0"/>
      <c r="AKE113" s="0"/>
      <c r="AKF113" s="0"/>
      <c r="AKG113" s="0"/>
      <c r="AKH113" s="0"/>
      <c r="AKI113" s="0"/>
      <c r="AKJ113" s="0"/>
      <c r="AKK113" s="0"/>
      <c r="AKL113" s="0"/>
      <c r="AKM113" s="0"/>
      <c r="AKN113" s="0"/>
      <c r="AKO113" s="0"/>
      <c r="AKP113" s="0"/>
      <c r="AKQ113" s="0"/>
      <c r="AKR113" s="0"/>
      <c r="AKS113" s="0"/>
      <c r="AKT113" s="0"/>
      <c r="AKU113" s="0"/>
      <c r="AKV113" s="0"/>
      <c r="AKW113" s="0"/>
      <c r="AKX113" s="0"/>
      <c r="AKY113" s="0"/>
      <c r="AKZ113" s="0"/>
      <c r="ALA113" s="0"/>
      <c r="ALB113" s="0"/>
      <c r="ALC113" s="0"/>
      <c r="ALD113" s="0"/>
      <c r="ALE113" s="0"/>
      <c r="ALF113" s="0"/>
      <c r="ALG113" s="0"/>
      <c r="ALH113" s="0"/>
      <c r="ALI113" s="0"/>
      <c r="ALJ113" s="0"/>
      <c r="ALK113" s="0"/>
      <c r="ALL113" s="0"/>
      <c r="ALM113" s="0"/>
      <c r="ALN113" s="0"/>
      <c r="ALO113" s="0"/>
      <c r="ALP113" s="0"/>
      <c r="ALQ113" s="0"/>
      <c r="ALR113" s="0"/>
      <c r="ALS113" s="0"/>
      <c r="ALT113" s="0"/>
      <c r="ALU113" s="0"/>
      <c r="ALV113" s="0"/>
      <c r="ALW113" s="0"/>
      <c r="ALX113" s="0"/>
      <c r="ALY113" s="0"/>
      <c r="ALZ113" s="0"/>
      <c r="AMA113" s="0"/>
      <c r="AMB113" s="0"/>
      <c r="AMC113" s="0"/>
      <c r="AMD113" s="0"/>
      <c r="AME113" s="0"/>
      <c r="AMF113" s="0"/>
      <c r="AMG113" s="0"/>
      <c r="AMH113" s="0"/>
      <c r="AMI113" s="0"/>
      <c r="AMJ113" s="0"/>
    </row>
    <row r="114" customFormat="false" ht="18" hidden="false" customHeight="true" outlineLevel="0" collapsed="false">
      <c r="A114" s="66"/>
      <c r="B114" s="382"/>
      <c r="C114" s="382"/>
      <c r="D114" s="382"/>
      <c r="E114" s="382"/>
      <c r="F114" s="386"/>
      <c r="G114" s="389" t="s">
        <v>152</v>
      </c>
      <c r="H114" s="389"/>
      <c r="I114" s="389"/>
      <c r="J114" s="389"/>
      <c r="K114" s="389"/>
      <c r="L114" s="389"/>
      <c r="M114" s="389"/>
      <c r="N114" s="389"/>
      <c r="O114" s="389"/>
      <c r="P114" s="389"/>
      <c r="Q114" s="389"/>
      <c r="R114" s="389"/>
      <c r="S114" s="389"/>
      <c r="T114" s="389"/>
      <c r="U114" s="389"/>
      <c r="V114" s="389"/>
      <c r="W114" s="389"/>
      <c r="X114" s="389"/>
      <c r="Y114" s="389"/>
      <c r="Z114" s="389"/>
      <c r="AA114" s="389"/>
      <c r="AB114" s="389"/>
      <c r="AC114" s="389"/>
      <c r="AD114" s="389"/>
      <c r="AE114" s="389"/>
      <c r="AF114" s="389"/>
      <c r="AG114" s="389"/>
      <c r="AH114" s="389"/>
      <c r="AI114" s="389"/>
      <c r="AJ114" s="389"/>
      <c r="AK114" s="389"/>
      <c r="AL114" s="73"/>
      <c r="AM114" s="303" t="n">
        <f aca="false">FALSE()</f>
        <v>0</v>
      </c>
      <c r="AN114" s="303"/>
      <c r="AO114" s="356"/>
      <c r="AP114" s="384"/>
      <c r="AQ114" s="385"/>
      <c r="AR114" s="385"/>
      <c r="AS114" s="385"/>
      <c r="AT114" s="385"/>
      <c r="AU114" s="385"/>
      <c r="AV114" s="385"/>
      <c r="AW114" s="385"/>
      <c r="AX114" s="385"/>
      <c r="AY114" s="385"/>
      <c r="AZ114" s="385"/>
      <c r="BA114" s="385"/>
      <c r="BB114" s="385"/>
      <c r="BC114" s="385"/>
      <c r="BD114" s="385"/>
      <c r="BE114" s="385"/>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c r="IX114" s="0"/>
      <c r="IY114" s="0"/>
      <c r="IZ114" s="0"/>
      <c r="JA114" s="0"/>
      <c r="JB114" s="0"/>
      <c r="JC114" s="0"/>
      <c r="JD114" s="0"/>
      <c r="JE114" s="0"/>
      <c r="JF114" s="0"/>
      <c r="JG114" s="0"/>
      <c r="JH114" s="0"/>
      <c r="JI114" s="0"/>
      <c r="JJ114" s="0"/>
      <c r="JK114" s="0"/>
      <c r="JL114" s="0"/>
      <c r="JM114" s="0"/>
      <c r="JN114" s="0"/>
      <c r="JO114" s="0"/>
      <c r="JP114" s="0"/>
      <c r="JQ114" s="0"/>
      <c r="JR114" s="0"/>
      <c r="JS114" s="0"/>
      <c r="JT114" s="0"/>
      <c r="JU114" s="0"/>
      <c r="JV114" s="0"/>
      <c r="JW114" s="0"/>
      <c r="JX114" s="0"/>
      <c r="JY114" s="0"/>
      <c r="JZ114" s="0"/>
      <c r="KA114" s="0"/>
      <c r="KB114" s="0"/>
      <c r="KC114" s="0"/>
      <c r="KD114" s="0"/>
      <c r="KE114" s="0"/>
      <c r="KF114" s="0"/>
      <c r="KG114" s="0"/>
      <c r="KH114" s="0"/>
      <c r="KI114" s="0"/>
      <c r="KJ114" s="0"/>
      <c r="KK114" s="0"/>
      <c r="KL114" s="0"/>
      <c r="KM114" s="0"/>
      <c r="KN114" s="0"/>
      <c r="KO114" s="0"/>
      <c r="KP114" s="0"/>
      <c r="KQ114" s="0"/>
      <c r="KR114" s="0"/>
      <c r="KS114" s="0"/>
      <c r="KT114" s="0"/>
      <c r="KU114" s="0"/>
      <c r="KV114" s="0"/>
      <c r="KW114" s="0"/>
      <c r="KX114" s="0"/>
      <c r="KY114" s="0"/>
      <c r="KZ114" s="0"/>
      <c r="LA114" s="0"/>
      <c r="LB114" s="0"/>
      <c r="LC114" s="0"/>
      <c r="LD114" s="0"/>
      <c r="LE114" s="0"/>
      <c r="LF114" s="0"/>
      <c r="LG114" s="0"/>
      <c r="LH114" s="0"/>
      <c r="LI114" s="0"/>
      <c r="LJ114" s="0"/>
      <c r="LK114" s="0"/>
      <c r="LL114" s="0"/>
      <c r="LM114" s="0"/>
      <c r="LN114" s="0"/>
      <c r="LO114" s="0"/>
      <c r="LP114" s="0"/>
      <c r="LQ114" s="0"/>
      <c r="LR114" s="0"/>
      <c r="LS114" s="0"/>
      <c r="LT114" s="0"/>
      <c r="LU114" s="0"/>
      <c r="LV114" s="0"/>
      <c r="LW114" s="0"/>
      <c r="LX114" s="0"/>
      <c r="LY114" s="0"/>
      <c r="LZ114" s="0"/>
      <c r="MA114" s="0"/>
      <c r="MB114" s="0"/>
      <c r="MC114" s="0"/>
      <c r="MD114" s="0"/>
      <c r="ME114" s="0"/>
      <c r="MF114" s="0"/>
      <c r="MG114" s="0"/>
      <c r="MH114" s="0"/>
      <c r="MI114" s="0"/>
      <c r="MJ114" s="0"/>
      <c r="MK114" s="0"/>
      <c r="ML114" s="0"/>
      <c r="MM114" s="0"/>
      <c r="MN114" s="0"/>
      <c r="MO114" s="0"/>
      <c r="MP114" s="0"/>
      <c r="MQ114" s="0"/>
      <c r="MR114" s="0"/>
      <c r="MS114" s="0"/>
      <c r="MT114" s="0"/>
      <c r="MU114" s="0"/>
      <c r="MV114" s="0"/>
      <c r="MW114" s="0"/>
      <c r="MX114" s="0"/>
      <c r="MY114" s="0"/>
      <c r="MZ114" s="0"/>
      <c r="NA114" s="0"/>
      <c r="NB114" s="0"/>
      <c r="NC114" s="0"/>
      <c r="ND114" s="0"/>
      <c r="NE114" s="0"/>
      <c r="NF114" s="0"/>
      <c r="NG114" s="0"/>
      <c r="NH114" s="0"/>
      <c r="NI114" s="0"/>
      <c r="NJ114" s="0"/>
      <c r="NK114" s="0"/>
      <c r="NL114" s="0"/>
      <c r="NM114" s="0"/>
      <c r="NN114" s="0"/>
      <c r="NO114" s="0"/>
      <c r="NP114" s="0"/>
      <c r="NQ114" s="0"/>
      <c r="NR114" s="0"/>
      <c r="NS114" s="0"/>
      <c r="NT114" s="0"/>
      <c r="NU114" s="0"/>
      <c r="NV114" s="0"/>
      <c r="NW114" s="0"/>
      <c r="NX114" s="0"/>
      <c r="NY114" s="0"/>
      <c r="NZ114" s="0"/>
      <c r="OA114" s="0"/>
      <c r="OB114" s="0"/>
      <c r="OC114" s="0"/>
      <c r="OD114" s="0"/>
      <c r="OE114" s="0"/>
      <c r="OF114" s="0"/>
      <c r="OG114" s="0"/>
      <c r="OH114" s="0"/>
      <c r="OI114" s="0"/>
      <c r="OJ114" s="0"/>
      <c r="OK114" s="0"/>
      <c r="OL114" s="0"/>
      <c r="OM114" s="0"/>
      <c r="ON114" s="0"/>
      <c r="OO114" s="0"/>
      <c r="OP114" s="0"/>
      <c r="OQ114" s="0"/>
      <c r="OR114" s="0"/>
      <c r="OS114" s="0"/>
      <c r="OT114" s="0"/>
      <c r="OU114" s="0"/>
      <c r="OV114" s="0"/>
      <c r="OW114" s="0"/>
      <c r="OX114" s="0"/>
      <c r="OY114" s="0"/>
      <c r="OZ114" s="0"/>
      <c r="PA114" s="0"/>
      <c r="PB114" s="0"/>
      <c r="PC114" s="0"/>
      <c r="PD114" s="0"/>
      <c r="PE114" s="0"/>
      <c r="PF114" s="0"/>
      <c r="PG114" s="0"/>
      <c r="PH114" s="0"/>
      <c r="PI114" s="0"/>
      <c r="PJ114" s="0"/>
      <c r="PK114" s="0"/>
      <c r="PL114" s="0"/>
      <c r="PM114" s="0"/>
      <c r="PN114" s="0"/>
      <c r="PO114" s="0"/>
      <c r="PP114" s="0"/>
      <c r="PQ114" s="0"/>
      <c r="PR114" s="0"/>
      <c r="PS114" s="0"/>
      <c r="PT114" s="0"/>
      <c r="PU114" s="0"/>
      <c r="PV114" s="0"/>
      <c r="PW114" s="0"/>
      <c r="PX114" s="0"/>
      <c r="PY114" s="0"/>
      <c r="PZ114" s="0"/>
      <c r="QA114" s="0"/>
      <c r="QB114" s="0"/>
      <c r="QC114" s="0"/>
      <c r="QD114" s="0"/>
      <c r="QE114" s="0"/>
      <c r="QF114" s="0"/>
      <c r="QG114" s="0"/>
      <c r="QH114" s="0"/>
      <c r="QI114" s="0"/>
      <c r="QJ114" s="0"/>
      <c r="QK114" s="0"/>
      <c r="QL114" s="0"/>
      <c r="QM114" s="0"/>
      <c r="QN114" s="0"/>
      <c r="QO114" s="0"/>
      <c r="QP114" s="0"/>
      <c r="QQ114" s="0"/>
      <c r="QR114" s="0"/>
      <c r="QS114" s="0"/>
      <c r="QT114" s="0"/>
      <c r="QU114" s="0"/>
      <c r="QV114" s="0"/>
      <c r="QW114" s="0"/>
      <c r="QX114" s="0"/>
      <c r="QY114" s="0"/>
      <c r="QZ114" s="0"/>
      <c r="RA114" s="0"/>
      <c r="RB114" s="0"/>
      <c r="RC114" s="0"/>
      <c r="RD114" s="0"/>
      <c r="RE114" s="0"/>
      <c r="RF114" s="0"/>
      <c r="RG114" s="0"/>
      <c r="RH114" s="0"/>
      <c r="RI114" s="0"/>
      <c r="RJ114" s="0"/>
      <c r="RK114" s="0"/>
      <c r="RL114" s="0"/>
      <c r="RM114" s="0"/>
      <c r="RN114" s="0"/>
      <c r="RO114" s="0"/>
      <c r="RP114" s="0"/>
      <c r="RQ114" s="0"/>
      <c r="RR114" s="0"/>
      <c r="RS114" s="0"/>
      <c r="RT114" s="0"/>
      <c r="RU114" s="0"/>
      <c r="RV114" s="0"/>
      <c r="RW114" s="0"/>
      <c r="RX114" s="0"/>
      <c r="RY114" s="0"/>
      <c r="RZ114" s="0"/>
      <c r="SA114" s="0"/>
      <c r="SB114" s="0"/>
      <c r="SC114" s="0"/>
      <c r="SD114" s="0"/>
      <c r="SE114" s="0"/>
      <c r="SF114" s="0"/>
      <c r="SG114" s="0"/>
      <c r="SH114" s="0"/>
      <c r="SI114" s="0"/>
      <c r="SJ114" s="0"/>
      <c r="SK114" s="0"/>
      <c r="SL114" s="0"/>
      <c r="SM114" s="0"/>
      <c r="SN114" s="0"/>
      <c r="SO114" s="0"/>
      <c r="SP114" s="0"/>
      <c r="SQ114" s="0"/>
      <c r="SR114" s="0"/>
      <c r="SS114" s="0"/>
      <c r="ST114" s="0"/>
      <c r="SU114" s="0"/>
      <c r="SV114" s="0"/>
      <c r="SW114" s="0"/>
      <c r="SX114" s="0"/>
      <c r="SY114" s="0"/>
      <c r="SZ114" s="0"/>
      <c r="TA114" s="0"/>
      <c r="TB114" s="0"/>
      <c r="TC114" s="0"/>
      <c r="TD114" s="0"/>
      <c r="TE114" s="0"/>
      <c r="TF114" s="0"/>
      <c r="TG114" s="0"/>
      <c r="TH114" s="0"/>
      <c r="TI114" s="0"/>
      <c r="TJ114" s="0"/>
      <c r="TK114" s="0"/>
      <c r="TL114" s="0"/>
      <c r="TM114" s="0"/>
      <c r="TN114" s="0"/>
      <c r="TO114" s="0"/>
      <c r="TP114" s="0"/>
      <c r="TQ114" s="0"/>
      <c r="TR114" s="0"/>
      <c r="TS114" s="0"/>
      <c r="TT114" s="0"/>
      <c r="TU114" s="0"/>
      <c r="TV114" s="0"/>
      <c r="TW114" s="0"/>
      <c r="TX114" s="0"/>
      <c r="TY114" s="0"/>
      <c r="TZ114" s="0"/>
      <c r="UA114" s="0"/>
      <c r="UB114" s="0"/>
      <c r="UC114" s="0"/>
      <c r="UD114" s="0"/>
      <c r="UE114" s="0"/>
      <c r="UF114" s="0"/>
      <c r="UG114" s="0"/>
      <c r="UH114" s="0"/>
      <c r="UI114" s="0"/>
      <c r="UJ114" s="0"/>
      <c r="UK114" s="0"/>
      <c r="UL114" s="0"/>
      <c r="UM114" s="0"/>
      <c r="UN114" s="0"/>
      <c r="UO114" s="0"/>
      <c r="UP114" s="0"/>
      <c r="UQ114" s="0"/>
      <c r="UR114" s="0"/>
      <c r="US114" s="0"/>
      <c r="UT114" s="0"/>
      <c r="UU114" s="0"/>
      <c r="UV114" s="0"/>
      <c r="UW114" s="0"/>
      <c r="UX114" s="0"/>
      <c r="UY114" s="0"/>
      <c r="UZ114" s="0"/>
      <c r="VA114" s="0"/>
      <c r="VB114" s="0"/>
      <c r="VC114" s="0"/>
      <c r="VD114" s="0"/>
      <c r="VE114" s="0"/>
      <c r="VF114" s="0"/>
      <c r="VG114" s="0"/>
      <c r="VH114" s="0"/>
      <c r="VI114" s="0"/>
      <c r="VJ114" s="0"/>
      <c r="VK114" s="0"/>
      <c r="VL114" s="0"/>
      <c r="VM114" s="0"/>
      <c r="VN114" s="0"/>
      <c r="VO114" s="0"/>
      <c r="VP114" s="0"/>
      <c r="VQ114" s="0"/>
      <c r="VR114" s="0"/>
      <c r="VS114" s="0"/>
      <c r="VT114" s="0"/>
      <c r="VU114" s="0"/>
      <c r="VV114" s="0"/>
      <c r="VW114" s="0"/>
      <c r="VX114" s="0"/>
      <c r="VY114" s="0"/>
      <c r="VZ114" s="0"/>
      <c r="WA114" s="0"/>
      <c r="WB114" s="0"/>
      <c r="WC114" s="0"/>
      <c r="WD114" s="0"/>
      <c r="WE114" s="0"/>
      <c r="WF114" s="0"/>
      <c r="WG114" s="0"/>
      <c r="WH114" s="0"/>
      <c r="WI114" s="0"/>
      <c r="WJ114" s="0"/>
      <c r="WK114" s="0"/>
      <c r="WL114" s="0"/>
      <c r="WM114" s="0"/>
      <c r="WN114" s="0"/>
      <c r="WO114" s="0"/>
      <c r="WP114" s="0"/>
      <c r="WQ114" s="0"/>
      <c r="WR114" s="0"/>
      <c r="WS114" s="0"/>
      <c r="WT114" s="0"/>
      <c r="WU114" s="0"/>
      <c r="WV114" s="0"/>
      <c r="WW114" s="0"/>
      <c r="WX114" s="0"/>
      <c r="WY114" s="0"/>
      <c r="WZ114" s="0"/>
      <c r="XA114" s="0"/>
      <c r="XB114" s="0"/>
      <c r="XC114" s="0"/>
      <c r="XD114" s="0"/>
      <c r="XE114" s="0"/>
      <c r="XF114" s="0"/>
      <c r="XG114" s="0"/>
      <c r="XH114" s="0"/>
      <c r="XI114" s="0"/>
      <c r="XJ114" s="0"/>
      <c r="XK114" s="0"/>
      <c r="XL114" s="0"/>
      <c r="XM114" s="0"/>
      <c r="XN114" s="0"/>
      <c r="XO114" s="0"/>
      <c r="XP114" s="0"/>
      <c r="XQ114" s="0"/>
      <c r="XR114" s="0"/>
      <c r="XS114" s="0"/>
      <c r="XT114" s="0"/>
      <c r="XU114" s="0"/>
      <c r="XV114" s="0"/>
      <c r="XW114" s="0"/>
      <c r="XX114" s="0"/>
      <c r="XY114" s="0"/>
      <c r="XZ114" s="0"/>
      <c r="YA114" s="0"/>
      <c r="YB114" s="0"/>
      <c r="YC114" s="0"/>
      <c r="YD114" s="0"/>
      <c r="YE114" s="0"/>
      <c r="YF114" s="0"/>
      <c r="YG114" s="0"/>
      <c r="YH114" s="0"/>
      <c r="YI114" s="0"/>
      <c r="YJ114" s="0"/>
      <c r="YK114" s="0"/>
      <c r="YL114" s="0"/>
      <c r="YM114" s="0"/>
      <c r="YN114" s="0"/>
      <c r="YO114" s="0"/>
      <c r="YP114" s="0"/>
      <c r="YQ114" s="0"/>
      <c r="YR114" s="0"/>
      <c r="YS114" s="0"/>
      <c r="YT114" s="0"/>
      <c r="YU114" s="0"/>
      <c r="YV114" s="0"/>
      <c r="YW114" s="0"/>
      <c r="YX114" s="0"/>
      <c r="YY114" s="0"/>
      <c r="YZ114" s="0"/>
      <c r="ZA114" s="0"/>
      <c r="ZB114" s="0"/>
      <c r="ZC114" s="0"/>
      <c r="ZD114" s="0"/>
      <c r="ZE114" s="0"/>
      <c r="ZF114" s="0"/>
      <c r="ZG114" s="0"/>
      <c r="ZH114" s="0"/>
      <c r="ZI114" s="0"/>
      <c r="ZJ114" s="0"/>
      <c r="ZK114" s="0"/>
      <c r="ZL114" s="0"/>
      <c r="ZM114" s="0"/>
      <c r="ZN114" s="0"/>
      <c r="ZO114" s="0"/>
      <c r="ZP114" s="0"/>
      <c r="ZQ114" s="0"/>
      <c r="ZR114" s="0"/>
      <c r="ZS114" s="0"/>
      <c r="ZT114" s="0"/>
      <c r="ZU114" s="0"/>
      <c r="ZV114" s="0"/>
      <c r="ZW114" s="0"/>
      <c r="ZX114" s="0"/>
      <c r="ZY114" s="0"/>
      <c r="ZZ114" s="0"/>
      <c r="AAA114" s="0"/>
      <c r="AAB114" s="0"/>
      <c r="AAC114" s="0"/>
      <c r="AAD114" s="0"/>
      <c r="AAE114" s="0"/>
      <c r="AAF114" s="0"/>
      <c r="AAG114" s="0"/>
      <c r="AAH114" s="0"/>
      <c r="AAI114" s="0"/>
      <c r="AAJ114" s="0"/>
      <c r="AAK114" s="0"/>
      <c r="AAL114" s="0"/>
      <c r="AAM114" s="0"/>
      <c r="AAN114" s="0"/>
      <c r="AAO114" s="0"/>
      <c r="AAP114" s="0"/>
      <c r="AAQ114" s="0"/>
      <c r="AAR114" s="0"/>
      <c r="AAS114" s="0"/>
      <c r="AAT114" s="0"/>
      <c r="AAU114" s="0"/>
      <c r="AAV114" s="0"/>
      <c r="AAW114" s="0"/>
      <c r="AAX114" s="0"/>
      <c r="AAY114" s="0"/>
      <c r="AAZ114" s="0"/>
      <c r="ABA114" s="0"/>
      <c r="ABB114" s="0"/>
      <c r="ABC114" s="0"/>
      <c r="ABD114" s="0"/>
      <c r="ABE114" s="0"/>
      <c r="ABF114" s="0"/>
      <c r="ABG114" s="0"/>
      <c r="ABH114" s="0"/>
      <c r="ABI114" s="0"/>
      <c r="ABJ114" s="0"/>
      <c r="ABK114" s="0"/>
      <c r="ABL114" s="0"/>
      <c r="ABM114" s="0"/>
      <c r="ABN114" s="0"/>
      <c r="ABO114" s="0"/>
      <c r="ABP114" s="0"/>
      <c r="ABQ114" s="0"/>
      <c r="ABR114" s="0"/>
      <c r="ABS114" s="0"/>
      <c r="ABT114" s="0"/>
      <c r="ABU114" s="0"/>
      <c r="ABV114" s="0"/>
      <c r="ABW114" s="0"/>
      <c r="ABX114" s="0"/>
      <c r="ABY114" s="0"/>
      <c r="ABZ114" s="0"/>
      <c r="ACA114" s="0"/>
      <c r="ACB114" s="0"/>
      <c r="ACC114" s="0"/>
      <c r="ACD114" s="0"/>
      <c r="ACE114" s="0"/>
      <c r="ACF114" s="0"/>
      <c r="ACG114" s="0"/>
      <c r="ACH114" s="0"/>
      <c r="ACI114" s="0"/>
      <c r="ACJ114" s="0"/>
      <c r="ACK114" s="0"/>
      <c r="ACL114" s="0"/>
      <c r="ACM114" s="0"/>
      <c r="ACN114" s="0"/>
      <c r="ACO114" s="0"/>
      <c r="ACP114" s="0"/>
      <c r="ACQ114" s="0"/>
      <c r="ACR114" s="0"/>
      <c r="ACS114" s="0"/>
      <c r="ACT114" s="0"/>
      <c r="ACU114" s="0"/>
      <c r="ACV114" s="0"/>
      <c r="ACW114" s="0"/>
      <c r="ACX114" s="0"/>
      <c r="ACY114" s="0"/>
      <c r="ACZ114" s="0"/>
      <c r="ADA114" s="0"/>
      <c r="ADB114" s="0"/>
      <c r="ADC114" s="0"/>
      <c r="ADD114" s="0"/>
      <c r="ADE114" s="0"/>
      <c r="ADF114" s="0"/>
      <c r="ADG114" s="0"/>
      <c r="ADH114" s="0"/>
      <c r="ADI114" s="0"/>
      <c r="ADJ114" s="0"/>
      <c r="ADK114" s="0"/>
      <c r="ADL114" s="0"/>
      <c r="ADM114" s="0"/>
      <c r="ADN114" s="0"/>
      <c r="ADO114" s="0"/>
      <c r="ADP114" s="0"/>
      <c r="ADQ114" s="0"/>
      <c r="ADR114" s="0"/>
      <c r="ADS114" s="0"/>
      <c r="ADT114" s="0"/>
      <c r="ADU114" s="0"/>
      <c r="ADV114" s="0"/>
      <c r="ADW114" s="0"/>
      <c r="ADX114" s="0"/>
      <c r="ADY114" s="0"/>
      <c r="ADZ114" s="0"/>
      <c r="AEA114" s="0"/>
      <c r="AEB114" s="0"/>
      <c r="AEC114" s="0"/>
      <c r="AED114" s="0"/>
      <c r="AEE114" s="0"/>
      <c r="AEF114" s="0"/>
      <c r="AEG114" s="0"/>
      <c r="AEH114" s="0"/>
      <c r="AEI114" s="0"/>
      <c r="AEJ114" s="0"/>
      <c r="AEK114" s="0"/>
      <c r="AEL114" s="0"/>
      <c r="AEM114" s="0"/>
      <c r="AEN114" s="0"/>
      <c r="AEO114" s="0"/>
      <c r="AEP114" s="0"/>
      <c r="AEQ114" s="0"/>
      <c r="AER114" s="0"/>
      <c r="AES114" s="0"/>
      <c r="AET114" s="0"/>
      <c r="AEU114" s="0"/>
      <c r="AEV114" s="0"/>
      <c r="AEW114" s="0"/>
      <c r="AEX114" s="0"/>
      <c r="AEY114" s="0"/>
      <c r="AEZ114" s="0"/>
      <c r="AFA114" s="0"/>
      <c r="AFB114" s="0"/>
      <c r="AFC114" s="0"/>
      <c r="AFD114" s="0"/>
      <c r="AFE114" s="0"/>
      <c r="AFF114" s="0"/>
      <c r="AFG114" s="0"/>
      <c r="AFH114" s="0"/>
      <c r="AFI114" s="0"/>
      <c r="AFJ114" s="0"/>
      <c r="AFK114" s="0"/>
      <c r="AFL114" s="0"/>
      <c r="AFM114" s="0"/>
      <c r="AFN114" s="0"/>
      <c r="AFO114" s="0"/>
      <c r="AFP114" s="0"/>
      <c r="AFQ114" s="0"/>
      <c r="AFR114" s="0"/>
      <c r="AFS114" s="0"/>
      <c r="AFT114" s="0"/>
      <c r="AFU114" s="0"/>
      <c r="AFV114" s="0"/>
      <c r="AFW114" s="0"/>
      <c r="AFX114" s="0"/>
      <c r="AFY114" s="0"/>
      <c r="AFZ114" s="0"/>
      <c r="AGA114" s="0"/>
      <c r="AGB114" s="0"/>
      <c r="AGC114" s="0"/>
      <c r="AGD114" s="0"/>
      <c r="AGE114" s="0"/>
      <c r="AGF114" s="0"/>
      <c r="AGG114" s="0"/>
      <c r="AGH114" s="0"/>
      <c r="AGI114" s="0"/>
      <c r="AGJ114" s="0"/>
      <c r="AGK114" s="0"/>
      <c r="AGL114" s="0"/>
      <c r="AGM114" s="0"/>
      <c r="AGN114" s="0"/>
      <c r="AGO114" s="0"/>
      <c r="AGP114" s="0"/>
      <c r="AGQ114" s="0"/>
      <c r="AGR114" s="0"/>
      <c r="AGS114" s="0"/>
      <c r="AGT114" s="0"/>
      <c r="AGU114" s="0"/>
      <c r="AGV114" s="0"/>
      <c r="AGW114" s="0"/>
      <c r="AGX114" s="0"/>
      <c r="AGY114" s="0"/>
      <c r="AGZ114" s="0"/>
      <c r="AHA114" s="0"/>
      <c r="AHB114" s="0"/>
      <c r="AHC114" s="0"/>
      <c r="AHD114" s="0"/>
      <c r="AHE114" s="0"/>
      <c r="AHF114" s="0"/>
      <c r="AHG114" s="0"/>
      <c r="AHH114" s="0"/>
      <c r="AHI114" s="0"/>
      <c r="AHJ114" s="0"/>
      <c r="AHK114" s="0"/>
      <c r="AHL114" s="0"/>
      <c r="AHM114" s="0"/>
      <c r="AHN114" s="0"/>
      <c r="AHO114" s="0"/>
      <c r="AHP114" s="0"/>
      <c r="AHQ114" s="0"/>
      <c r="AHR114" s="0"/>
      <c r="AHS114" s="0"/>
      <c r="AHT114" s="0"/>
      <c r="AHU114" s="0"/>
      <c r="AHV114" s="0"/>
      <c r="AHW114" s="0"/>
      <c r="AHX114" s="0"/>
      <c r="AHY114" s="0"/>
      <c r="AHZ114" s="0"/>
      <c r="AIA114" s="0"/>
      <c r="AIB114" s="0"/>
      <c r="AIC114" s="0"/>
      <c r="AID114" s="0"/>
      <c r="AIE114" s="0"/>
      <c r="AIF114" s="0"/>
      <c r="AIG114" s="0"/>
      <c r="AIH114" s="0"/>
      <c r="AII114" s="0"/>
      <c r="AIJ114" s="0"/>
      <c r="AIK114" s="0"/>
      <c r="AIL114" s="0"/>
      <c r="AIM114" s="0"/>
      <c r="AIN114" s="0"/>
      <c r="AIO114" s="0"/>
      <c r="AIP114" s="0"/>
      <c r="AIQ114" s="0"/>
      <c r="AIR114" s="0"/>
      <c r="AIS114" s="0"/>
      <c r="AIT114" s="0"/>
      <c r="AIU114" s="0"/>
      <c r="AIV114" s="0"/>
      <c r="AIW114" s="0"/>
      <c r="AIX114" s="0"/>
      <c r="AIY114" s="0"/>
      <c r="AIZ114" s="0"/>
      <c r="AJA114" s="0"/>
      <c r="AJB114" s="0"/>
      <c r="AJC114" s="0"/>
      <c r="AJD114" s="0"/>
      <c r="AJE114" s="0"/>
      <c r="AJF114" s="0"/>
      <c r="AJG114" s="0"/>
      <c r="AJH114" s="0"/>
      <c r="AJI114" s="0"/>
      <c r="AJJ114" s="0"/>
      <c r="AJK114" s="0"/>
      <c r="AJL114" s="0"/>
      <c r="AJM114" s="0"/>
      <c r="AJN114" s="0"/>
      <c r="AJO114" s="0"/>
      <c r="AJP114" s="0"/>
      <c r="AJQ114" s="0"/>
      <c r="AJR114" s="0"/>
      <c r="AJS114" s="0"/>
      <c r="AJT114" s="0"/>
      <c r="AJU114" s="0"/>
      <c r="AJV114" s="0"/>
      <c r="AJW114" s="0"/>
      <c r="AJX114" s="0"/>
      <c r="AJY114" s="0"/>
      <c r="AJZ114" s="0"/>
      <c r="AKA114" s="0"/>
      <c r="AKB114" s="0"/>
      <c r="AKC114" s="0"/>
      <c r="AKD114" s="0"/>
      <c r="AKE114" s="0"/>
      <c r="AKF114" s="0"/>
      <c r="AKG114" s="0"/>
      <c r="AKH114" s="0"/>
      <c r="AKI114" s="0"/>
      <c r="AKJ114" s="0"/>
      <c r="AKK114" s="0"/>
      <c r="AKL114" s="0"/>
      <c r="AKM114" s="0"/>
      <c r="AKN114" s="0"/>
      <c r="AKO114" s="0"/>
      <c r="AKP114" s="0"/>
      <c r="AKQ114" s="0"/>
      <c r="AKR114" s="0"/>
      <c r="AKS114" s="0"/>
      <c r="AKT114" s="0"/>
      <c r="AKU114" s="0"/>
      <c r="AKV114" s="0"/>
      <c r="AKW114" s="0"/>
      <c r="AKX114" s="0"/>
      <c r="AKY114" s="0"/>
      <c r="AKZ114" s="0"/>
      <c r="ALA114" s="0"/>
      <c r="ALB114" s="0"/>
      <c r="ALC114" s="0"/>
      <c r="ALD114" s="0"/>
      <c r="ALE114" s="0"/>
      <c r="ALF114" s="0"/>
      <c r="ALG114" s="0"/>
      <c r="ALH114" s="0"/>
      <c r="ALI114" s="0"/>
      <c r="ALJ114" s="0"/>
      <c r="ALK114" s="0"/>
      <c r="ALL114" s="0"/>
      <c r="ALM114" s="0"/>
      <c r="ALN114" s="0"/>
      <c r="ALO114" s="0"/>
      <c r="ALP114" s="0"/>
      <c r="ALQ114" s="0"/>
      <c r="ALR114" s="0"/>
      <c r="ALS114" s="0"/>
      <c r="ALT114" s="0"/>
      <c r="ALU114" s="0"/>
      <c r="ALV114" s="0"/>
      <c r="ALW114" s="0"/>
      <c r="ALX114" s="0"/>
      <c r="ALY114" s="0"/>
      <c r="ALZ114" s="0"/>
      <c r="AMA114" s="0"/>
      <c r="AMB114" s="0"/>
      <c r="AMC114" s="0"/>
      <c r="AMD114" s="0"/>
      <c r="AME114" s="0"/>
      <c r="AMF114" s="0"/>
      <c r="AMG114" s="0"/>
      <c r="AMH114" s="0"/>
      <c r="AMI114" s="0"/>
      <c r="AMJ114" s="0"/>
    </row>
    <row r="115" customFormat="false" ht="15.6" hidden="false" customHeight="true" outlineLevel="0" collapsed="false">
      <c r="A115" s="66"/>
      <c r="B115" s="382"/>
      <c r="C115" s="382"/>
      <c r="D115" s="382"/>
      <c r="E115" s="382"/>
      <c r="F115" s="304"/>
      <c r="G115" s="390" t="s">
        <v>153</v>
      </c>
      <c r="H115" s="390"/>
      <c r="I115" s="390"/>
      <c r="J115" s="390"/>
      <c r="K115" s="390"/>
      <c r="L115" s="390"/>
      <c r="M115" s="390"/>
      <c r="N115" s="390"/>
      <c r="O115" s="390"/>
      <c r="P115" s="390"/>
      <c r="Q115" s="390"/>
      <c r="R115" s="390"/>
      <c r="S115" s="390"/>
      <c r="T115" s="390"/>
      <c r="U115" s="390"/>
      <c r="V115" s="390"/>
      <c r="W115" s="390"/>
      <c r="X115" s="390"/>
      <c r="Y115" s="390"/>
      <c r="Z115" s="390"/>
      <c r="AA115" s="390"/>
      <c r="AB115" s="390"/>
      <c r="AC115" s="390"/>
      <c r="AD115" s="390"/>
      <c r="AE115" s="390"/>
      <c r="AF115" s="390"/>
      <c r="AG115" s="390"/>
      <c r="AH115" s="390"/>
      <c r="AI115" s="390"/>
      <c r="AJ115" s="390"/>
      <c r="AK115" s="391"/>
      <c r="AL115" s="73"/>
      <c r="AM115" s="303" t="n">
        <f aca="false">FALSE()</f>
        <v>0</v>
      </c>
      <c r="AN115" s="303"/>
      <c r="AO115" s="356"/>
      <c r="AP115" s="384"/>
      <c r="AQ115" s="385"/>
      <c r="AR115" s="385"/>
      <c r="AS115" s="385"/>
      <c r="AT115" s="385"/>
      <c r="AU115" s="385"/>
      <c r="AV115" s="385"/>
      <c r="AW115" s="385"/>
      <c r="AX115" s="385"/>
      <c r="AY115" s="385"/>
      <c r="AZ115" s="385"/>
      <c r="BA115" s="385"/>
      <c r="BB115" s="385"/>
      <c r="BC115" s="385"/>
      <c r="BD115" s="385"/>
      <c r="BE115" s="385"/>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c r="IX115" s="0"/>
      <c r="IY115" s="0"/>
      <c r="IZ115" s="0"/>
      <c r="JA115" s="0"/>
      <c r="JB115" s="0"/>
      <c r="JC115" s="0"/>
      <c r="JD115" s="0"/>
      <c r="JE115" s="0"/>
      <c r="JF115" s="0"/>
      <c r="JG115" s="0"/>
      <c r="JH115" s="0"/>
      <c r="JI115" s="0"/>
      <c r="JJ115" s="0"/>
      <c r="JK115" s="0"/>
      <c r="JL115" s="0"/>
      <c r="JM115" s="0"/>
      <c r="JN115" s="0"/>
      <c r="JO115" s="0"/>
      <c r="JP115" s="0"/>
      <c r="JQ115" s="0"/>
      <c r="JR115" s="0"/>
      <c r="JS115" s="0"/>
      <c r="JT115" s="0"/>
      <c r="JU115" s="0"/>
      <c r="JV115" s="0"/>
      <c r="JW115" s="0"/>
      <c r="JX115" s="0"/>
      <c r="JY115" s="0"/>
      <c r="JZ115" s="0"/>
      <c r="KA115" s="0"/>
      <c r="KB115" s="0"/>
      <c r="KC115" s="0"/>
      <c r="KD115" s="0"/>
      <c r="KE115" s="0"/>
      <c r="KF115" s="0"/>
      <c r="KG115" s="0"/>
      <c r="KH115" s="0"/>
      <c r="KI115" s="0"/>
      <c r="KJ115" s="0"/>
      <c r="KK115" s="0"/>
      <c r="KL115" s="0"/>
      <c r="KM115" s="0"/>
      <c r="KN115" s="0"/>
      <c r="KO115" s="0"/>
      <c r="KP115" s="0"/>
      <c r="KQ115" s="0"/>
      <c r="KR115" s="0"/>
      <c r="KS115" s="0"/>
      <c r="KT115" s="0"/>
      <c r="KU115" s="0"/>
      <c r="KV115" s="0"/>
      <c r="KW115" s="0"/>
      <c r="KX115" s="0"/>
      <c r="KY115" s="0"/>
      <c r="KZ115" s="0"/>
      <c r="LA115" s="0"/>
      <c r="LB115" s="0"/>
      <c r="LC115" s="0"/>
      <c r="LD115" s="0"/>
      <c r="LE115" s="0"/>
      <c r="LF115" s="0"/>
      <c r="LG115" s="0"/>
      <c r="LH115" s="0"/>
      <c r="LI115" s="0"/>
      <c r="LJ115" s="0"/>
      <c r="LK115" s="0"/>
      <c r="LL115" s="0"/>
      <c r="LM115" s="0"/>
      <c r="LN115" s="0"/>
      <c r="LO115" s="0"/>
      <c r="LP115" s="0"/>
      <c r="LQ115" s="0"/>
      <c r="LR115" s="0"/>
      <c r="LS115" s="0"/>
      <c r="LT115" s="0"/>
      <c r="LU115" s="0"/>
      <c r="LV115" s="0"/>
      <c r="LW115" s="0"/>
      <c r="LX115" s="0"/>
      <c r="LY115" s="0"/>
      <c r="LZ115" s="0"/>
      <c r="MA115" s="0"/>
      <c r="MB115" s="0"/>
      <c r="MC115" s="0"/>
      <c r="MD115" s="0"/>
      <c r="ME115" s="0"/>
      <c r="MF115" s="0"/>
      <c r="MG115" s="0"/>
      <c r="MH115" s="0"/>
      <c r="MI115" s="0"/>
      <c r="MJ115" s="0"/>
      <c r="MK115" s="0"/>
      <c r="ML115" s="0"/>
      <c r="MM115" s="0"/>
      <c r="MN115" s="0"/>
      <c r="MO115" s="0"/>
      <c r="MP115" s="0"/>
      <c r="MQ115" s="0"/>
      <c r="MR115" s="0"/>
      <c r="MS115" s="0"/>
      <c r="MT115" s="0"/>
      <c r="MU115" s="0"/>
      <c r="MV115" s="0"/>
      <c r="MW115" s="0"/>
      <c r="MX115" s="0"/>
      <c r="MY115" s="0"/>
      <c r="MZ115" s="0"/>
      <c r="NA115" s="0"/>
      <c r="NB115" s="0"/>
      <c r="NC115" s="0"/>
      <c r="ND115" s="0"/>
      <c r="NE115" s="0"/>
      <c r="NF115" s="0"/>
      <c r="NG115" s="0"/>
      <c r="NH115" s="0"/>
      <c r="NI115" s="0"/>
      <c r="NJ115" s="0"/>
      <c r="NK115" s="0"/>
      <c r="NL115" s="0"/>
      <c r="NM115" s="0"/>
      <c r="NN115" s="0"/>
      <c r="NO115" s="0"/>
      <c r="NP115" s="0"/>
      <c r="NQ115" s="0"/>
      <c r="NR115" s="0"/>
      <c r="NS115" s="0"/>
      <c r="NT115" s="0"/>
      <c r="NU115" s="0"/>
      <c r="NV115" s="0"/>
      <c r="NW115" s="0"/>
      <c r="NX115" s="0"/>
      <c r="NY115" s="0"/>
      <c r="NZ115" s="0"/>
      <c r="OA115" s="0"/>
      <c r="OB115" s="0"/>
      <c r="OC115" s="0"/>
      <c r="OD115" s="0"/>
      <c r="OE115" s="0"/>
      <c r="OF115" s="0"/>
      <c r="OG115" s="0"/>
      <c r="OH115" s="0"/>
      <c r="OI115" s="0"/>
      <c r="OJ115" s="0"/>
      <c r="OK115" s="0"/>
      <c r="OL115" s="0"/>
      <c r="OM115" s="0"/>
      <c r="ON115" s="0"/>
      <c r="OO115" s="0"/>
      <c r="OP115" s="0"/>
      <c r="OQ115" s="0"/>
      <c r="OR115" s="0"/>
      <c r="OS115" s="0"/>
      <c r="OT115" s="0"/>
      <c r="OU115" s="0"/>
      <c r="OV115" s="0"/>
      <c r="OW115" s="0"/>
      <c r="OX115" s="0"/>
      <c r="OY115" s="0"/>
      <c r="OZ115" s="0"/>
      <c r="PA115" s="0"/>
      <c r="PB115" s="0"/>
      <c r="PC115" s="0"/>
      <c r="PD115" s="0"/>
      <c r="PE115" s="0"/>
      <c r="PF115" s="0"/>
      <c r="PG115" s="0"/>
      <c r="PH115" s="0"/>
      <c r="PI115" s="0"/>
      <c r="PJ115" s="0"/>
      <c r="PK115" s="0"/>
      <c r="PL115" s="0"/>
      <c r="PM115" s="0"/>
      <c r="PN115" s="0"/>
      <c r="PO115" s="0"/>
      <c r="PP115" s="0"/>
      <c r="PQ115" s="0"/>
      <c r="PR115" s="0"/>
      <c r="PS115" s="0"/>
      <c r="PT115" s="0"/>
      <c r="PU115" s="0"/>
      <c r="PV115" s="0"/>
      <c r="PW115" s="0"/>
      <c r="PX115" s="0"/>
      <c r="PY115" s="0"/>
      <c r="PZ115" s="0"/>
      <c r="QA115" s="0"/>
      <c r="QB115" s="0"/>
      <c r="QC115" s="0"/>
      <c r="QD115" s="0"/>
      <c r="QE115" s="0"/>
      <c r="QF115" s="0"/>
      <c r="QG115" s="0"/>
      <c r="QH115" s="0"/>
      <c r="QI115" s="0"/>
      <c r="QJ115" s="0"/>
      <c r="QK115" s="0"/>
      <c r="QL115" s="0"/>
      <c r="QM115" s="0"/>
      <c r="QN115" s="0"/>
      <c r="QO115" s="0"/>
      <c r="QP115" s="0"/>
      <c r="QQ115" s="0"/>
      <c r="QR115" s="0"/>
      <c r="QS115" s="0"/>
      <c r="QT115" s="0"/>
      <c r="QU115" s="0"/>
      <c r="QV115" s="0"/>
      <c r="QW115" s="0"/>
      <c r="QX115" s="0"/>
      <c r="QY115" s="0"/>
      <c r="QZ115" s="0"/>
      <c r="RA115" s="0"/>
      <c r="RB115" s="0"/>
      <c r="RC115" s="0"/>
      <c r="RD115" s="0"/>
      <c r="RE115" s="0"/>
      <c r="RF115" s="0"/>
      <c r="RG115" s="0"/>
      <c r="RH115" s="0"/>
      <c r="RI115" s="0"/>
      <c r="RJ115" s="0"/>
      <c r="RK115" s="0"/>
      <c r="RL115" s="0"/>
      <c r="RM115" s="0"/>
      <c r="RN115" s="0"/>
      <c r="RO115" s="0"/>
      <c r="RP115" s="0"/>
      <c r="RQ115" s="0"/>
      <c r="RR115" s="0"/>
      <c r="RS115" s="0"/>
      <c r="RT115" s="0"/>
      <c r="RU115" s="0"/>
      <c r="RV115" s="0"/>
      <c r="RW115" s="0"/>
      <c r="RX115" s="0"/>
      <c r="RY115" s="0"/>
      <c r="RZ115" s="0"/>
      <c r="SA115" s="0"/>
      <c r="SB115" s="0"/>
      <c r="SC115" s="0"/>
      <c r="SD115" s="0"/>
      <c r="SE115" s="0"/>
      <c r="SF115" s="0"/>
      <c r="SG115" s="0"/>
      <c r="SH115" s="0"/>
      <c r="SI115" s="0"/>
      <c r="SJ115" s="0"/>
      <c r="SK115" s="0"/>
      <c r="SL115" s="0"/>
      <c r="SM115" s="0"/>
      <c r="SN115" s="0"/>
      <c r="SO115" s="0"/>
      <c r="SP115" s="0"/>
      <c r="SQ115" s="0"/>
      <c r="SR115" s="0"/>
      <c r="SS115" s="0"/>
      <c r="ST115" s="0"/>
      <c r="SU115" s="0"/>
      <c r="SV115" s="0"/>
      <c r="SW115" s="0"/>
      <c r="SX115" s="0"/>
      <c r="SY115" s="0"/>
      <c r="SZ115" s="0"/>
      <c r="TA115" s="0"/>
      <c r="TB115" s="0"/>
      <c r="TC115" s="0"/>
      <c r="TD115" s="0"/>
      <c r="TE115" s="0"/>
      <c r="TF115" s="0"/>
      <c r="TG115" s="0"/>
      <c r="TH115" s="0"/>
      <c r="TI115" s="0"/>
      <c r="TJ115" s="0"/>
      <c r="TK115" s="0"/>
      <c r="TL115" s="0"/>
      <c r="TM115" s="0"/>
      <c r="TN115" s="0"/>
      <c r="TO115" s="0"/>
      <c r="TP115" s="0"/>
      <c r="TQ115" s="0"/>
      <c r="TR115" s="0"/>
      <c r="TS115" s="0"/>
      <c r="TT115" s="0"/>
      <c r="TU115" s="0"/>
      <c r="TV115" s="0"/>
      <c r="TW115" s="0"/>
      <c r="TX115" s="0"/>
      <c r="TY115" s="0"/>
      <c r="TZ115" s="0"/>
      <c r="UA115" s="0"/>
      <c r="UB115" s="0"/>
      <c r="UC115" s="0"/>
      <c r="UD115" s="0"/>
      <c r="UE115" s="0"/>
      <c r="UF115" s="0"/>
      <c r="UG115" s="0"/>
      <c r="UH115" s="0"/>
      <c r="UI115" s="0"/>
      <c r="UJ115" s="0"/>
      <c r="UK115" s="0"/>
      <c r="UL115" s="0"/>
      <c r="UM115" s="0"/>
      <c r="UN115" s="0"/>
      <c r="UO115" s="0"/>
      <c r="UP115" s="0"/>
      <c r="UQ115" s="0"/>
      <c r="UR115" s="0"/>
      <c r="US115" s="0"/>
      <c r="UT115" s="0"/>
      <c r="UU115" s="0"/>
      <c r="UV115" s="0"/>
      <c r="UW115" s="0"/>
      <c r="UX115" s="0"/>
      <c r="UY115" s="0"/>
      <c r="UZ115" s="0"/>
      <c r="VA115" s="0"/>
      <c r="VB115" s="0"/>
      <c r="VC115" s="0"/>
      <c r="VD115" s="0"/>
      <c r="VE115" s="0"/>
      <c r="VF115" s="0"/>
      <c r="VG115" s="0"/>
      <c r="VH115" s="0"/>
      <c r="VI115" s="0"/>
      <c r="VJ115" s="0"/>
      <c r="VK115" s="0"/>
      <c r="VL115" s="0"/>
      <c r="VM115" s="0"/>
      <c r="VN115" s="0"/>
      <c r="VO115" s="0"/>
      <c r="VP115" s="0"/>
      <c r="VQ115" s="0"/>
      <c r="VR115" s="0"/>
      <c r="VS115" s="0"/>
      <c r="VT115" s="0"/>
      <c r="VU115" s="0"/>
      <c r="VV115" s="0"/>
      <c r="VW115" s="0"/>
      <c r="VX115" s="0"/>
      <c r="VY115" s="0"/>
      <c r="VZ115" s="0"/>
      <c r="WA115" s="0"/>
      <c r="WB115" s="0"/>
      <c r="WC115" s="0"/>
      <c r="WD115" s="0"/>
      <c r="WE115" s="0"/>
      <c r="WF115" s="0"/>
      <c r="WG115" s="0"/>
      <c r="WH115" s="0"/>
      <c r="WI115" s="0"/>
      <c r="WJ115" s="0"/>
      <c r="WK115" s="0"/>
      <c r="WL115" s="0"/>
      <c r="WM115" s="0"/>
      <c r="WN115" s="0"/>
      <c r="WO115" s="0"/>
      <c r="WP115" s="0"/>
      <c r="WQ115" s="0"/>
      <c r="WR115" s="0"/>
      <c r="WS115" s="0"/>
      <c r="WT115" s="0"/>
      <c r="WU115" s="0"/>
      <c r="WV115" s="0"/>
      <c r="WW115" s="0"/>
      <c r="WX115" s="0"/>
      <c r="WY115" s="0"/>
      <c r="WZ115" s="0"/>
      <c r="XA115" s="0"/>
      <c r="XB115" s="0"/>
      <c r="XC115" s="0"/>
      <c r="XD115" s="0"/>
      <c r="XE115" s="0"/>
      <c r="XF115" s="0"/>
      <c r="XG115" s="0"/>
      <c r="XH115" s="0"/>
      <c r="XI115" s="0"/>
      <c r="XJ115" s="0"/>
      <c r="XK115" s="0"/>
      <c r="XL115" s="0"/>
      <c r="XM115" s="0"/>
      <c r="XN115" s="0"/>
      <c r="XO115" s="0"/>
      <c r="XP115" s="0"/>
      <c r="XQ115" s="0"/>
      <c r="XR115" s="0"/>
      <c r="XS115" s="0"/>
      <c r="XT115" s="0"/>
      <c r="XU115" s="0"/>
      <c r="XV115" s="0"/>
      <c r="XW115" s="0"/>
      <c r="XX115" s="0"/>
      <c r="XY115" s="0"/>
      <c r="XZ115" s="0"/>
      <c r="YA115" s="0"/>
      <c r="YB115" s="0"/>
      <c r="YC115" s="0"/>
      <c r="YD115" s="0"/>
      <c r="YE115" s="0"/>
      <c r="YF115" s="0"/>
      <c r="YG115" s="0"/>
      <c r="YH115" s="0"/>
      <c r="YI115" s="0"/>
      <c r="YJ115" s="0"/>
      <c r="YK115" s="0"/>
      <c r="YL115" s="0"/>
      <c r="YM115" s="0"/>
      <c r="YN115" s="0"/>
      <c r="YO115" s="0"/>
      <c r="YP115" s="0"/>
      <c r="YQ115" s="0"/>
      <c r="YR115" s="0"/>
      <c r="YS115" s="0"/>
      <c r="YT115" s="0"/>
      <c r="YU115" s="0"/>
      <c r="YV115" s="0"/>
      <c r="YW115" s="0"/>
      <c r="YX115" s="0"/>
      <c r="YY115" s="0"/>
      <c r="YZ115" s="0"/>
      <c r="ZA115" s="0"/>
      <c r="ZB115" s="0"/>
      <c r="ZC115" s="0"/>
      <c r="ZD115" s="0"/>
      <c r="ZE115" s="0"/>
      <c r="ZF115" s="0"/>
      <c r="ZG115" s="0"/>
      <c r="ZH115" s="0"/>
      <c r="ZI115" s="0"/>
      <c r="ZJ115" s="0"/>
      <c r="ZK115" s="0"/>
      <c r="ZL115" s="0"/>
      <c r="ZM115" s="0"/>
      <c r="ZN115" s="0"/>
      <c r="ZO115" s="0"/>
      <c r="ZP115" s="0"/>
      <c r="ZQ115" s="0"/>
      <c r="ZR115" s="0"/>
      <c r="ZS115" s="0"/>
      <c r="ZT115" s="0"/>
      <c r="ZU115" s="0"/>
      <c r="ZV115" s="0"/>
      <c r="ZW115" s="0"/>
      <c r="ZX115" s="0"/>
      <c r="ZY115" s="0"/>
      <c r="ZZ115" s="0"/>
      <c r="AAA115" s="0"/>
      <c r="AAB115" s="0"/>
      <c r="AAC115" s="0"/>
      <c r="AAD115" s="0"/>
      <c r="AAE115" s="0"/>
      <c r="AAF115" s="0"/>
      <c r="AAG115" s="0"/>
      <c r="AAH115" s="0"/>
      <c r="AAI115" s="0"/>
      <c r="AAJ115" s="0"/>
      <c r="AAK115" s="0"/>
      <c r="AAL115" s="0"/>
      <c r="AAM115" s="0"/>
      <c r="AAN115" s="0"/>
      <c r="AAO115" s="0"/>
      <c r="AAP115" s="0"/>
      <c r="AAQ115" s="0"/>
      <c r="AAR115" s="0"/>
      <c r="AAS115" s="0"/>
      <c r="AAT115" s="0"/>
      <c r="AAU115" s="0"/>
      <c r="AAV115" s="0"/>
      <c r="AAW115" s="0"/>
      <c r="AAX115" s="0"/>
      <c r="AAY115" s="0"/>
      <c r="AAZ115" s="0"/>
      <c r="ABA115" s="0"/>
      <c r="ABB115" s="0"/>
      <c r="ABC115" s="0"/>
      <c r="ABD115" s="0"/>
      <c r="ABE115" s="0"/>
      <c r="ABF115" s="0"/>
      <c r="ABG115" s="0"/>
      <c r="ABH115" s="0"/>
      <c r="ABI115" s="0"/>
      <c r="ABJ115" s="0"/>
      <c r="ABK115" s="0"/>
      <c r="ABL115" s="0"/>
      <c r="ABM115" s="0"/>
      <c r="ABN115" s="0"/>
      <c r="ABO115" s="0"/>
      <c r="ABP115" s="0"/>
      <c r="ABQ115" s="0"/>
      <c r="ABR115" s="0"/>
      <c r="ABS115" s="0"/>
      <c r="ABT115" s="0"/>
      <c r="ABU115" s="0"/>
      <c r="ABV115" s="0"/>
      <c r="ABW115" s="0"/>
      <c r="ABX115" s="0"/>
      <c r="ABY115" s="0"/>
      <c r="ABZ115" s="0"/>
      <c r="ACA115" s="0"/>
      <c r="ACB115" s="0"/>
      <c r="ACC115" s="0"/>
      <c r="ACD115" s="0"/>
      <c r="ACE115" s="0"/>
      <c r="ACF115" s="0"/>
      <c r="ACG115" s="0"/>
      <c r="ACH115" s="0"/>
      <c r="ACI115" s="0"/>
      <c r="ACJ115" s="0"/>
      <c r="ACK115" s="0"/>
      <c r="ACL115" s="0"/>
      <c r="ACM115" s="0"/>
      <c r="ACN115" s="0"/>
      <c r="ACO115" s="0"/>
      <c r="ACP115" s="0"/>
      <c r="ACQ115" s="0"/>
      <c r="ACR115" s="0"/>
      <c r="ACS115" s="0"/>
      <c r="ACT115" s="0"/>
      <c r="ACU115" s="0"/>
      <c r="ACV115" s="0"/>
      <c r="ACW115" s="0"/>
      <c r="ACX115" s="0"/>
      <c r="ACY115" s="0"/>
      <c r="ACZ115" s="0"/>
      <c r="ADA115" s="0"/>
      <c r="ADB115" s="0"/>
      <c r="ADC115" s="0"/>
      <c r="ADD115" s="0"/>
      <c r="ADE115" s="0"/>
      <c r="ADF115" s="0"/>
      <c r="ADG115" s="0"/>
      <c r="ADH115" s="0"/>
      <c r="ADI115" s="0"/>
      <c r="ADJ115" s="0"/>
      <c r="ADK115" s="0"/>
      <c r="ADL115" s="0"/>
      <c r="ADM115" s="0"/>
      <c r="ADN115" s="0"/>
      <c r="ADO115" s="0"/>
      <c r="ADP115" s="0"/>
      <c r="ADQ115" s="0"/>
      <c r="ADR115" s="0"/>
      <c r="ADS115" s="0"/>
      <c r="ADT115" s="0"/>
      <c r="ADU115" s="0"/>
      <c r="ADV115" s="0"/>
      <c r="ADW115" s="0"/>
      <c r="ADX115" s="0"/>
      <c r="ADY115" s="0"/>
      <c r="ADZ115" s="0"/>
      <c r="AEA115" s="0"/>
      <c r="AEB115" s="0"/>
      <c r="AEC115" s="0"/>
      <c r="AED115" s="0"/>
      <c r="AEE115" s="0"/>
      <c r="AEF115" s="0"/>
      <c r="AEG115" s="0"/>
      <c r="AEH115" s="0"/>
      <c r="AEI115" s="0"/>
      <c r="AEJ115" s="0"/>
      <c r="AEK115" s="0"/>
      <c r="AEL115" s="0"/>
      <c r="AEM115" s="0"/>
      <c r="AEN115" s="0"/>
      <c r="AEO115" s="0"/>
      <c r="AEP115" s="0"/>
      <c r="AEQ115" s="0"/>
      <c r="AER115" s="0"/>
      <c r="AES115" s="0"/>
      <c r="AET115" s="0"/>
      <c r="AEU115" s="0"/>
      <c r="AEV115" s="0"/>
      <c r="AEW115" s="0"/>
      <c r="AEX115" s="0"/>
      <c r="AEY115" s="0"/>
      <c r="AEZ115" s="0"/>
      <c r="AFA115" s="0"/>
      <c r="AFB115" s="0"/>
      <c r="AFC115" s="0"/>
      <c r="AFD115" s="0"/>
      <c r="AFE115" s="0"/>
      <c r="AFF115" s="0"/>
      <c r="AFG115" s="0"/>
      <c r="AFH115" s="0"/>
      <c r="AFI115" s="0"/>
      <c r="AFJ115" s="0"/>
      <c r="AFK115" s="0"/>
      <c r="AFL115" s="0"/>
      <c r="AFM115" s="0"/>
      <c r="AFN115" s="0"/>
      <c r="AFO115" s="0"/>
      <c r="AFP115" s="0"/>
      <c r="AFQ115" s="0"/>
      <c r="AFR115" s="0"/>
      <c r="AFS115" s="0"/>
      <c r="AFT115" s="0"/>
      <c r="AFU115" s="0"/>
      <c r="AFV115" s="0"/>
      <c r="AFW115" s="0"/>
      <c r="AFX115" s="0"/>
      <c r="AFY115" s="0"/>
      <c r="AFZ115" s="0"/>
      <c r="AGA115" s="0"/>
      <c r="AGB115" s="0"/>
      <c r="AGC115" s="0"/>
      <c r="AGD115" s="0"/>
      <c r="AGE115" s="0"/>
      <c r="AGF115" s="0"/>
      <c r="AGG115" s="0"/>
      <c r="AGH115" s="0"/>
      <c r="AGI115" s="0"/>
      <c r="AGJ115" s="0"/>
      <c r="AGK115" s="0"/>
      <c r="AGL115" s="0"/>
      <c r="AGM115" s="0"/>
      <c r="AGN115" s="0"/>
      <c r="AGO115" s="0"/>
      <c r="AGP115" s="0"/>
      <c r="AGQ115" s="0"/>
      <c r="AGR115" s="0"/>
      <c r="AGS115" s="0"/>
      <c r="AGT115" s="0"/>
      <c r="AGU115" s="0"/>
      <c r="AGV115" s="0"/>
      <c r="AGW115" s="0"/>
      <c r="AGX115" s="0"/>
      <c r="AGY115" s="0"/>
      <c r="AGZ115" s="0"/>
      <c r="AHA115" s="0"/>
      <c r="AHB115" s="0"/>
      <c r="AHC115" s="0"/>
      <c r="AHD115" s="0"/>
      <c r="AHE115" s="0"/>
      <c r="AHF115" s="0"/>
      <c r="AHG115" s="0"/>
      <c r="AHH115" s="0"/>
      <c r="AHI115" s="0"/>
      <c r="AHJ115" s="0"/>
      <c r="AHK115" s="0"/>
      <c r="AHL115" s="0"/>
      <c r="AHM115" s="0"/>
      <c r="AHN115" s="0"/>
      <c r="AHO115" s="0"/>
      <c r="AHP115" s="0"/>
      <c r="AHQ115" s="0"/>
      <c r="AHR115" s="0"/>
      <c r="AHS115" s="0"/>
      <c r="AHT115" s="0"/>
      <c r="AHU115" s="0"/>
      <c r="AHV115" s="0"/>
      <c r="AHW115" s="0"/>
      <c r="AHX115" s="0"/>
      <c r="AHY115" s="0"/>
      <c r="AHZ115" s="0"/>
      <c r="AIA115" s="0"/>
      <c r="AIB115" s="0"/>
      <c r="AIC115" s="0"/>
      <c r="AID115" s="0"/>
      <c r="AIE115" s="0"/>
      <c r="AIF115" s="0"/>
      <c r="AIG115" s="0"/>
      <c r="AIH115" s="0"/>
      <c r="AII115" s="0"/>
      <c r="AIJ115" s="0"/>
      <c r="AIK115" s="0"/>
      <c r="AIL115" s="0"/>
      <c r="AIM115" s="0"/>
      <c r="AIN115" s="0"/>
      <c r="AIO115" s="0"/>
      <c r="AIP115" s="0"/>
      <c r="AIQ115" s="0"/>
      <c r="AIR115" s="0"/>
      <c r="AIS115" s="0"/>
      <c r="AIT115" s="0"/>
      <c r="AIU115" s="0"/>
      <c r="AIV115" s="0"/>
      <c r="AIW115" s="0"/>
      <c r="AIX115" s="0"/>
      <c r="AIY115" s="0"/>
      <c r="AIZ115" s="0"/>
      <c r="AJA115" s="0"/>
      <c r="AJB115" s="0"/>
      <c r="AJC115" s="0"/>
      <c r="AJD115" s="0"/>
      <c r="AJE115" s="0"/>
      <c r="AJF115" s="0"/>
      <c r="AJG115" s="0"/>
      <c r="AJH115" s="0"/>
      <c r="AJI115" s="0"/>
      <c r="AJJ115" s="0"/>
      <c r="AJK115" s="0"/>
      <c r="AJL115" s="0"/>
      <c r="AJM115" s="0"/>
      <c r="AJN115" s="0"/>
      <c r="AJO115" s="0"/>
      <c r="AJP115" s="0"/>
      <c r="AJQ115" s="0"/>
      <c r="AJR115" s="0"/>
      <c r="AJS115" s="0"/>
      <c r="AJT115" s="0"/>
      <c r="AJU115" s="0"/>
      <c r="AJV115" s="0"/>
      <c r="AJW115" s="0"/>
      <c r="AJX115" s="0"/>
      <c r="AJY115" s="0"/>
      <c r="AJZ115" s="0"/>
      <c r="AKA115" s="0"/>
      <c r="AKB115" s="0"/>
      <c r="AKC115" s="0"/>
      <c r="AKD115" s="0"/>
      <c r="AKE115" s="0"/>
      <c r="AKF115" s="0"/>
      <c r="AKG115" s="0"/>
      <c r="AKH115" s="0"/>
      <c r="AKI115" s="0"/>
      <c r="AKJ115" s="0"/>
      <c r="AKK115" s="0"/>
      <c r="AKL115" s="0"/>
      <c r="AKM115" s="0"/>
      <c r="AKN115" s="0"/>
      <c r="AKO115" s="0"/>
      <c r="AKP115" s="0"/>
      <c r="AKQ115" s="0"/>
      <c r="AKR115" s="0"/>
      <c r="AKS115" s="0"/>
      <c r="AKT115" s="0"/>
      <c r="AKU115" s="0"/>
      <c r="AKV115" s="0"/>
      <c r="AKW115" s="0"/>
      <c r="AKX115" s="0"/>
      <c r="AKY115" s="0"/>
      <c r="AKZ115" s="0"/>
      <c r="ALA115" s="0"/>
      <c r="ALB115" s="0"/>
      <c r="ALC115" s="0"/>
      <c r="ALD115" s="0"/>
      <c r="ALE115" s="0"/>
      <c r="ALF115" s="0"/>
      <c r="ALG115" s="0"/>
      <c r="ALH115" s="0"/>
      <c r="ALI115" s="0"/>
      <c r="ALJ115" s="0"/>
      <c r="ALK115" s="0"/>
      <c r="ALL115" s="0"/>
      <c r="ALM115" s="0"/>
      <c r="ALN115" s="0"/>
      <c r="ALO115" s="0"/>
      <c r="ALP115" s="0"/>
      <c r="ALQ115" s="0"/>
      <c r="ALR115" s="0"/>
      <c r="ALS115" s="0"/>
      <c r="ALT115" s="0"/>
      <c r="ALU115" s="0"/>
      <c r="ALV115" s="0"/>
      <c r="ALW115" s="0"/>
      <c r="ALX115" s="0"/>
      <c r="ALY115" s="0"/>
      <c r="ALZ115" s="0"/>
      <c r="AMA115" s="0"/>
      <c r="AMB115" s="0"/>
      <c r="AMC115" s="0"/>
      <c r="AMD115" s="0"/>
      <c r="AME115" s="0"/>
      <c r="AMF115" s="0"/>
      <c r="AMG115" s="0"/>
      <c r="AMH115" s="0"/>
      <c r="AMI115" s="0"/>
      <c r="AMJ115" s="0"/>
    </row>
    <row r="116" customFormat="false" ht="28.95" hidden="false" customHeight="true" outlineLevel="0" collapsed="false">
      <c r="A116" s="66"/>
      <c r="B116" s="382" t="s">
        <v>154</v>
      </c>
      <c r="C116" s="382"/>
      <c r="D116" s="382"/>
      <c r="E116" s="382"/>
      <c r="F116" s="392"/>
      <c r="G116" s="393" t="s">
        <v>155</v>
      </c>
      <c r="H116" s="393"/>
      <c r="I116" s="393"/>
      <c r="J116" s="393"/>
      <c r="K116" s="393"/>
      <c r="L116" s="393"/>
      <c r="M116" s="393"/>
      <c r="N116" s="393"/>
      <c r="O116" s="393"/>
      <c r="P116" s="393"/>
      <c r="Q116" s="393"/>
      <c r="R116" s="393"/>
      <c r="S116" s="393"/>
      <c r="T116" s="393"/>
      <c r="U116" s="393"/>
      <c r="V116" s="393"/>
      <c r="W116" s="393"/>
      <c r="X116" s="393"/>
      <c r="Y116" s="393"/>
      <c r="Z116" s="393"/>
      <c r="AA116" s="393"/>
      <c r="AB116" s="393"/>
      <c r="AC116" s="393"/>
      <c r="AD116" s="393"/>
      <c r="AE116" s="393"/>
      <c r="AF116" s="393"/>
      <c r="AG116" s="393"/>
      <c r="AH116" s="393"/>
      <c r="AI116" s="393"/>
      <c r="AJ116" s="393"/>
      <c r="AK116" s="393"/>
      <c r="AL116" s="73"/>
      <c r="AM116" s="303" t="n">
        <f aca="false">FALSE()</f>
        <v>0</v>
      </c>
      <c r="AN116" s="303" t="n">
        <f aca="false">COUNTIF(AM116:AM119, 1)</f>
        <v>0</v>
      </c>
      <c r="AO116" s="356"/>
      <c r="AP116" s="384"/>
      <c r="AQ116" s="385" t="str">
        <f aca="false">IF(AI105="該当", "！この区分（４項目）から２つ以上の取組が選択されていません。",  "！この区分（４項目）から１つ以上の取組が選択されていません。")</f>
        <v>！この区分（４項目）から１つ以上の取組が選択されていません。</v>
      </c>
      <c r="AR116" s="385"/>
      <c r="AS116" s="385"/>
      <c r="AT116" s="385"/>
      <c r="AU116" s="385"/>
      <c r="AV116" s="385"/>
      <c r="AW116" s="385"/>
      <c r="AX116" s="385"/>
      <c r="AY116" s="385"/>
      <c r="AZ116" s="385"/>
      <c r="BA116" s="385"/>
      <c r="BB116" s="385"/>
      <c r="BC116" s="385"/>
      <c r="BD116" s="385"/>
      <c r="BE116" s="385"/>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c r="IW116" s="0"/>
      <c r="IX116" s="0"/>
      <c r="IY116" s="0"/>
      <c r="IZ116" s="0"/>
      <c r="JA116" s="0"/>
      <c r="JB116" s="0"/>
      <c r="JC116" s="0"/>
      <c r="JD116" s="0"/>
      <c r="JE116" s="0"/>
      <c r="JF116" s="0"/>
      <c r="JG116" s="0"/>
      <c r="JH116" s="0"/>
      <c r="JI116" s="0"/>
      <c r="JJ116" s="0"/>
      <c r="JK116" s="0"/>
      <c r="JL116" s="0"/>
      <c r="JM116" s="0"/>
      <c r="JN116" s="0"/>
      <c r="JO116" s="0"/>
      <c r="JP116" s="0"/>
      <c r="JQ116" s="0"/>
      <c r="JR116" s="0"/>
      <c r="JS116" s="0"/>
      <c r="JT116" s="0"/>
      <c r="JU116" s="0"/>
      <c r="JV116" s="0"/>
      <c r="JW116" s="0"/>
      <c r="JX116" s="0"/>
      <c r="JY116" s="0"/>
      <c r="JZ116" s="0"/>
      <c r="KA116" s="0"/>
      <c r="KB116" s="0"/>
      <c r="KC116" s="0"/>
      <c r="KD116" s="0"/>
      <c r="KE116" s="0"/>
      <c r="KF116" s="0"/>
      <c r="KG116" s="0"/>
      <c r="KH116" s="0"/>
      <c r="KI116" s="0"/>
      <c r="KJ116" s="0"/>
      <c r="KK116" s="0"/>
      <c r="KL116" s="0"/>
      <c r="KM116" s="0"/>
      <c r="KN116" s="0"/>
      <c r="KO116" s="0"/>
      <c r="KP116" s="0"/>
      <c r="KQ116" s="0"/>
      <c r="KR116" s="0"/>
      <c r="KS116" s="0"/>
      <c r="KT116" s="0"/>
      <c r="KU116" s="0"/>
      <c r="KV116" s="0"/>
      <c r="KW116" s="0"/>
      <c r="KX116" s="0"/>
      <c r="KY116" s="0"/>
      <c r="KZ116" s="0"/>
      <c r="LA116" s="0"/>
      <c r="LB116" s="0"/>
      <c r="LC116" s="0"/>
      <c r="LD116" s="0"/>
      <c r="LE116" s="0"/>
      <c r="LF116" s="0"/>
      <c r="LG116" s="0"/>
      <c r="LH116" s="0"/>
      <c r="LI116" s="0"/>
      <c r="LJ116" s="0"/>
      <c r="LK116" s="0"/>
      <c r="LL116" s="0"/>
      <c r="LM116" s="0"/>
      <c r="LN116" s="0"/>
      <c r="LO116" s="0"/>
      <c r="LP116" s="0"/>
      <c r="LQ116" s="0"/>
      <c r="LR116" s="0"/>
      <c r="LS116" s="0"/>
      <c r="LT116" s="0"/>
      <c r="LU116" s="0"/>
      <c r="LV116" s="0"/>
      <c r="LW116" s="0"/>
      <c r="LX116" s="0"/>
      <c r="LY116" s="0"/>
      <c r="LZ116" s="0"/>
      <c r="MA116" s="0"/>
      <c r="MB116" s="0"/>
      <c r="MC116" s="0"/>
      <c r="MD116" s="0"/>
      <c r="ME116" s="0"/>
      <c r="MF116" s="0"/>
      <c r="MG116" s="0"/>
      <c r="MH116" s="0"/>
      <c r="MI116" s="0"/>
      <c r="MJ116" s="0"/>
      <c r="MK116" s="0"/>
      <c r="ML116" s="0"/>
      <c r="MM116" s="0"/>
      <c r="MN116" s="0"/>
      <c r="MO116" s="0"/>
      <c r="MP116" s="0"/>
      <c r="MQ116" s="0"/>
      <c r="MR116" s="0"/>
      <c r="MS116" s="0"/>
      <c r="MT116" s="0"/>
      <c r="MU116" s="0"/>
      <c r="MV116" s="0"/>
      <c r="MW116" s="0"/>
      <c r="MX116" s="0"/>
      <c r="MY116" s="0"/>
      <c r="MZ116" s="0"/>
      <c r="NA116" s="0"/>
      <c r="NB116" s="0"/>
      <c r="NC116" s="0"/>
      <c r="ND116" s="0"/>
      <c r="NE116" s="0"/>
      <c r="NF116" s="0"/>
      <c r="NG116" s="0"/>
      <c r="NH116" s="0"/>
      <c r="NI116" s="0"/>
      <c r="NJ116" s="0"/>
      <c r="NK116" s="0"/>
      <c r="NL116" s="0"/>
      <c r="NM116" s="0"/>
      <c r="NN116" s="0"/>
      <c r="NO116" s="0"/>
      <c r="NP116" s="0"/>
      <c r="NQ116" s="0"/>
      <c r="NR116" s="0"/>
      <c r="NS116" s="0"/>
      <c r="NT116" s="0"/>
      <c r="NU116" s="0"/>
      <c r="NV116" s="0"/>
      <c r="NW116" s="0"/>
      <c r="NX116" s="0"/>
      <c r="NY116" s="0"/>
      <c r="NZ116" s="0"/>
      <c r="OA116" s="0"/>
      <c r="OB116" s="0"/>
      <c r="OC116" s="0"/>
      <c r="OD116" s="0"/>
      <c r="OE116" s="0"/>
      <c r="OF116" s="0"/>
      <c r="OG116" s="0"/>
      <c r="OH116" s="0"/>
      <c r="OI116" s="0"/>
      <c r="OJ116" s="0"/>
      <c r="OK116" s="0"/>
      <c r="OL116" s="0"/>
      <c r="OM116" s="0"/>
      <c r="ON116" s="0"/>
      <c r="OO116" s="0"/>
      <c r="OP116" s="0"/>
      <c r="OQ116" s="0"/>
      <c r="OR116" s="0"/>
      <c r="OS116" s="0"/>
      <c r="OT116" s="0"/>
      <c r="OU116" s="0"/>
      <c r="OV116" s="0"/>
      <c r="OW116" s="0"/>
      <c r="OX116" s="0"/>
      <c r="OY116" s="0"/>
      <c r="OZ116" s="0"/>
      <c r="PA116" s="0"/>
      <c r="PB116" s="0"/>
      <c r="PC116" s="0"/>
      <c r="PD116" s="0"/>
      <c r="PE116" s="0"/>
      <c r="PF116" s="0"/>
      <c r="PG116" s="0"/>
      <c r="PH116" s="0"/>
      <c r="PI116" s="0"/>
      <c r="PJ116" s="0"/>
      <c r="PK116" s="0"/>
      <c r="PL116" s="0"/>
      <c r="PM116" s="0"/>
      <c r="PN116" s="0"/>
      <c r="PO116" s="0"/>
      <c r="PP116" s="0"/>
      <c r="PQ116" s="0"/>
      <c r="PR116" s="0"/>
      <c r="PS116" s="0"/>
      <c r="PT116" s="0"/>
      <c r="PU116" s="0"/>
      <c r="PV116" s="0"/>
      <c r="PW116" s="0"/>
      <c r="PX116" s="0"/>
      <c r="PY116" s="0"/>
      <c r="PZ116" s="0"/>
      <c r="QA116" s="0"/>
      <c r="QB116" s="0"/>
      <c r="QC116" s="0"/>
      <c r="QD116" s="0"/>
      <c r="QE116" s="0"/>
      <c r="QF116" s="0"/>
      <c r="QG116" s="0"/>
      <c r="QH116" s="0"/>
      <c r="QI116" s="0"/>
      <c r="QJ116" s="0"/>
      <c r="QK116" s="0"/>
      <c r="QL116" s="0"/>
      <c r="QM116" s="0"/>
      <c r="QN116" s="0"/>
      <c r="QO116" s="0"/>
      <c r="QP116" s="0"/>
      <c r="QQ116" s="0"/>
      <c r="QR116" s="0"/>
      <c r="QS116" s="0"/>
      <c r="QT116" s="0"/>
      <c r="QU116" s="0"/>
      <c r="QV116" s="0"/>
      <c r="QW116" s="0"/>
      <c r="QX116" s="0"/>
      <c r="QY116" s="0"/>
      <c r="QZ116" s="0"/>
      <c r="RA116" s="0"/>
      <c r="RB116" s="0"/>
      <c r="RC116" s="0"/>
      <c r="RD116" s="0"/>
      <c r="RE116" s="0"/>
      <c r="RF116" s="0"/>
      <c r="RG116" s="0"/>
      <c r="RH116" s="0"/>
      <c r="RI116" s="0"/>
      <c r="RJ116" s="0"/>
      <c r="RK116" s="0"/>
      <c r="RL116" s="0"/>
      <c r="RM116" s="0"/>
      <c r="RN116" s="0"/>
      <c r="RO116" s="0"/>
      <c r="RP116" s="0"/>
      <c r="RQ116" s="0"/>
      <c r="RR116" s="0"/>
      <c r="RS116" s="0"/>
      <c r="RT116" s="0"/>
      <c r="RU116" s="0"/>
      <c r="RV116" s="0"/>
      <c r="RW116" s="0"/>
      <c r="RX116" s="0"/>
      <c r="RY116" s="0"/>
      <c r="RZ116" s="0"/>
      <c r="SA116" s="0"/>
      <c r="SB116" s="0"/>
      <c r="SC116" s="0"/>
      <c r="SD116" s="0"/>
      <c r="SE116" s="0"/>
      <c r="SF116" s="0"/>
      <c r="SG116" s="0"/>
      <c r="SH116" s="0"/>
      <c r="SI116" s="0"/>
      <c r="SJ116" s="0"/>
      <c r="SK116" s="0"/>
      <c r="SL116" s="0"/>
      <c r="SM116" s="0"/>
      <c r="SN116" s="0"/>
      <c r="SO116" s="0"/>
      <c r="SP116" s="0"/>
      <c r="SQ116" s="0"/>
      <c r="SR116" s="0"/>
      <c r="SS116" s="0"/>
      <c r="ST116" s="0"/>
      <c r="SU116" s="0"/>
      <c r="SV116" s="0"/>
      <c r="SW116" s="0"/>
      <c r="SX116" s="0"/>
      <c r="SY116" s="0"/>
      <c r="SZ116" s="0"/>
      <c r="TA116" s="0"/>
      <c r="TB116" s="0"/>
      <c r="TC116" s="0"/>
      <c r="TD116" s="0"/>
      <c r="TE116" s="0"/>
      <c r="TF116" s="0"/>
      <c r="TG116" s="0"/>
      <c r="TH116" s="0"/>
      <c r="TI116" s="0"/>
      <c r="TJ116" s="0"/>
      <c r="TK116" s="0"/>
      <c r="TL116" s="0"/>
      <c r="TM116" s="0"/>
      <c r="TN116" s="0"/>
      <c r="TO116" s="0"/>
      <c r="TP116" s="0"/>
      <c r="TQ116" s="0"/>
      <c r="TR116" s="0"/>
      <c r="TS116" s="0"/>
      <c r="TT116" s="0"/>
      <c r="TU116" s="0"/>
      <c r="TV116" s="0"/>
      <c r="TW116" s="0"/>
      <c r="TX116" s="0"/>
      <c r="TY116" s="0"/>
      <c r="TZ116" s="0"/>
      <c r="UA116" s="0"/>
      <c r="UB116" s="0"/>
      <c r="UC116" s="0"/>
      <c r="UD116" s="0"/>
      <c r="UE116" s="0"/>
      <c r="UF116" s="0"/>
      <c r="UG116" s="0"/>
      <c r="UH116" s="0"/>
      <c r="UI116" s="0"/>
      <c r="UJ116" s="0"/>
      <c r="UK116" s="0"/>
      <c r="UL116" s="0"/>
      <c r="UM116" s="0"/>
      <c r="UN116" s="0"/>
      <c r="UO116" s="0"/>
      <c r="UP116" s="0"/>
      <c r="UQ116" s="0"/>
      <c r="UR116" s="0"/>
      <c r="US116" s="0"/>
      <c r="UT116" s="0"/>
      <c r="UU116" s="0"/>
      <c r="UV116" s="0"/>
      <c r="UW116" s="0"/>
      <c r="UX116" s="0"/>
      <c r="UY116" s="0"/>
      <c r="UZ116" s="0"/>
      <c r="VA116" s="0"/>
      <c r="VB116" s="0"/>
      <c r="VC116" s="0"/>
      <c r="VD116" s="0"/>
      <c r="VE116" s="0"/>
      <c r="VF116" s="0"/>
      <c r="VG116" s="0"/>
      <c r="VH116" s="0"/>
      <c r="VI116" s="0"/>
      <c r="VJ116" s="0"/>
      <c r="VK116" s="0"/>
      <c r="VL116" s="0"/>
      <c r="VM116" s="0"/>
      <c r="VN116" s="0"/>
      <c r="VO116" s="0"/>
      <c r="VP116" s="0"/>
      <c r="VQ116" s="0"/>
      <c r="VR116" s="0"/>
      <c r="VS116" s="0"/>
      <c r="VT116" s="0"/>
      <c r="VU116" s="0"/>
      <c r="VV116" s="0"/>
      <c r="VW116" s="0"/>
      <c r="VX116" s="0"/>
      <c r="VY116" s="0"/>
      <c r="VZ116" s="0"/>
      <c r="WA116" s="0"/>
      <c r="WB116" s="0"/>
      <c r="WC116" s="0"/>
      <c r="WD116" s="0"/>
      <c r="WE116" s="0"/>
      <c r="WF116" s="0"/>
      <c r="WG116" s="0"/>
      <c r="WH116" s="0"/>
      <c r="WI116" s="0"/>
      <c r="WJ116" s="0"/>
      <c r="WK116" s="0"/>
      <c r="WL116" s="0"/>
      <c r="WM116" s="0"/>
      <c r="WN116" s="0"/>
      <c r="WO116" s="0"/>
      <c r="WP116" s="0"/>
      <c r="WQ116" s="0"/>
      <c r="WR116" s="0"/>
      <c r="WS116" s="0"/>
      <c r="WT116" s="0"/>
      <c r="WU116" s="0"/>
      <c r="WV116" s="0"/>
      <c r="WW116" s="0"/>
      <c r="WX116" s="0"/>
      <c r="WY116" s="0"/>
      <c r="WZ116" s="0"/>
      <c r="XA116" s="0"/>
      <c r="XB116" s="0"/>
      <c r="XC116" s="0"/>
      <c r="XD116" s="0"/>
      <c r="XE116" s="0"/>
      <c r="XF116" s="0"/>
      <c r="XG116" s="0"/>
      <c r="XH116" s="0"/>
      <c r="XI116" s="0"/>
      <c r="XJ116" s="0"/>
      <c r="XK116" s="0"/>
      <c r="XL116" s="0"/>
      <c r="XM116" s="0"/>
      <c r="XN116" s="0"/>
      <c r="XO116" s="0"/>
      <c r="XP116" s="0"/>
      <c r="XQ116" s="0"/>
      <c r="XR116" s="0"/>
      <c r="XS116" s="0"/>
      <c r="XT116" s="0"/>
      <c r="XU116" s="0"/>
      <c r="XV116" s="0"/>
      <c r="XW116" s="0"/>
      <c r="XX116" s="0"/>
      <c r="XY116" s="0"/>
      <c r="XZ116" s="0"/>
      <c r="YA116" s="0"/>
      <c r="YB116" s="0"/>
      <c r="YC116" s="0"/>
      <c r="YD116" s="0"/>
      <c r="YE116" s="0"/>
      <c r="YF116" s="0"/>
      <c r="YG116" s="0"/>
      <c r="YH116" s="0"/>
      <c r="YI116" s="0"/>
      <c r="YJ116" s="0"/>
      <c r="YK116" s="0"/>
      <c r="YL116" s="0"/>
      <c r="YM116" s="0"/>
      <c r="YN116" s="0"/>
      <c r="YO116" s="0"/>
      <c r="YP116" s="0"/>
      <c r="YQ116" s="0"/>
      <c r="YR116" s="0"/>
      <c r="YS116" s="0"/>
      <c r="YT116" s="0"/>
      <c r="YU116" s="0"/>
      <c r="YV116" s="0"/>
      <c r="YW116" s="0"/>
      <c r="YX116" s="0"/>
      <c r="YY116" s="0"/>
      <c r="YZ116" s="0"/>
      <c r="ZA116" s="0"/>
      <c r="ZB116" s="0"/>
      <c r="ZC116" s="0"/>
      <c r="ZD116" s="0"/>
      <c r="ZE116" s="0"/>
      <c r="ZF116" s="0"/>
      <c r="ZG116" s="0"/>
      <c r="ZH116" s="0"/>
      <c r="ZI116" s="0"/>
      <c r="ZJ116" s="0"/>
      <c r="ZK116" s="0"/>
      <c r="ZL116" s="0"/>
      <c r="ZM116" s="0"/>
      <c r="ZN116" s="0"/>
      <c r="ZO116" s="0"/>
      <c r="ZP116" s="0"/>
      <c r="ZQ116" s="0"/>
      <c r="ZR116" s="0"/>
      <c r="ZS116" s="0"/>
      <c r="ZT116" s="0"/>
      <c r="ZU116" s="0"/>
      <c r="ZV116" s="0"/>
      <c r="ZW116" s="0"/>
      <c r="ZX116" s="0"/>
      <c r="ZY116" s="0"/>
      <c r="ZZ116" s="0"/>
      <c r="AAA116" s="0"/>
      <c r="AAB116" s="0"/>
      <c r="AAC116" s="0"/>
      <c r="AAD116" s="0"/>
      <c r="AAE116" s="0"/>
      <c r="AAF116" s="0"/>
      <c r="AAG116" s="0"/>
      <c r="AAH116" s="0"/>
      <c r="AAI116" s="0"/>
      <c r="AAJ116" s="0"/>
      <c r="AAK116" s="0"/>
      <c r="AAL116" s="0"/>
      <c r="AAM116" s="0"/>
      <c r="AAN116" s="0"/>
      <c r="AAO116" s="0"/>
      <c r="AAP116" s="0"/>
      <c r="AAQ116" s="0"/>
      <c r="AAR116" s="0"/>
      <c r="AAS116" s="0"/>
      <c r="AAT116" s="0"/>
      <c r="AAU116" s="0"/>
      <c r="AAV116" s="0"/>
      <c r="AAW116" s="0"/>
      <c r="AAX116" s="0"/>
      <c r="AAY116" s="0"/>
      <c r="AAZ116" s="0"/>
      <c r="ABA116" s="0"/>
      <c r="ABB116" s="0"/>
      <c r="ABC116" s="0"/>
      <c r="ABD116" s="0"/>
      <c r="ABE116" s="0"/>
      <c r="ABF116" s="0"/>
      <c r="ABG116" s="0"/>
      <c r="ABH116" s="0"/>
      <c r="ABI116" s="0"/>
      <c r="ABJ116" s="0"/>
      <c r="ABK116" s="0"/>
      <c r="ABL116" s="0"/>
      <c r="ABM116" s="0"/>
      <c r="ABN116" s="0"/>
      <c r="ABO116" s="0"/>
      <c r="ABP116" s="0"/>
      <c r="ABQ116" s="0"/>
      <c r="ABR116" s="0"/>
      <c r="ABS116" s="0"/>
      <c r="ABT116" s="0"/>
      <c r="ABU116" s="0"/>
      <c r="ABV116" s="0"/>
      <c r="ABW116" s="0"/>
      <c r="ABX116" s="0"/>
      <c r="ABY116" s="0"/>
      <c r="ABZ116" s="0"/>
      <c r="ACA116" s="0"/>
      <c r="ACB116" s="0"/>
      <c r="ACC116" s="0"/>
      <c r="ACD116" s="0"/>
      <c r="ACE116" s="0"/>
      <c r="ACF116" s="0"/>
      <c r="ACG116" s="0"/>
      <c r="ACH116" s="0"/>
      <c r="ACI116" s="0"/>
      <c r="ACJ116" s="0"/>
      <c r="ACK116" s="0"/>
      <c r="ACL116" s="0"/>
      <c r="ACM116" s="0"/>
      <c r="ACN116" s="0"/>
      <c r="ACO116" s="0"/>
      <c r="ACP116" s="0"/>
      <c r="ACQ116" s="0"/>
      <c r="ACR116" s="0"/>
      <c r="ACS116" s="0"/>
      <c r="ACT116" s="0"/>
      <c r="ACU116" s="0"/>
      <c r="ACV116" s="0"/>
      <c r="ACW116" s="0"/>
      <c r="ACX116" s="0"/>
      <c r="ACY116" s="0"/>
      <c r="ACZ116" s="0"/>
      <c r="ADA116" s="0"/>
      <c r="ADB116" s="0"/>
      <c r="ADC116" s="0"/>
      <c r="ADD116" s="0"/>
      <c r="ADE116" s="0"/>
      <c r="ADF116" s="0"/>
      <c r="ADG116" s="0"/>
      <c r="ADH116" s="0"/>
      <c r="ADI116" s="0"/>
      <c r="ADJ116" s="0"/>
      <c r="ADK116" s="0"/>
      <c r="ADL116" s="0"/>
      <c r="ADM116" s="0"/>
      <c r="ADN116" s="0"/>
      <c r="ADO116" s="0"/>
      <c r="ADP116" s="0"/>
      <c r="ADQ116" s="0"/>
      <c r="ADR116" s="0"/>
      <c r="ADS116" s="0"/>
      <c r="ADT116" s="0"/>
      <c r="ADU116" s="0"/>
      <c r="ADV116" s="0"/>
      <c r="ADW116" s="0"/>
      <c r="ADX116" s="0"/>
      <c r="ADY116" s="0"/>
      <c r="ADZ116" s="0"/>
      <c r="AEA116" s="0"/>
      <c r="AEB116" s="0"/>
      <c r="AEC116" s="0"/>
      <c r="AED116" s="0"/>
      <c r="AEE116" s="0"/>
      <c r="AEF116" s="0"/>
      <c r="AEG116" s="0"/>
      <c r="AEH116" s="0"/>
      <c r="AEI116" s="0"/>
      <c r="AEJ116" s="0"/>
      <c r="AEK116" s="0"/>
      <c r="AEL116" s="0"/>
      <c r="AEM116" s="0"/>
      <c r="AEN116" s="0"/>
      <c r="AEO116" s="0"/>
      <c r="AEP116" s="0"/>
      <c r="AEQ116" s="0"/>
      <c r="AER116" s="0"/>
      <c r="AES116" s="0"/>
      <c r="AET116" s="0"/>
      <c r="AEU116" s="0"/>
      <c r="AEV116" s="0"/>
      <c r="AEW116" s="0"/>
      <c r="AEX116" s="0"/>
      <c r="AEY116" s="0"/>
      <c r="AEZ116" s="0"/>
      <c r="AFA116" s="0"/>
      <c r="AFB116" s="0"/>
      <c r="AFC116" s="0"/>
      <c r="AFD116" s="0"/>
      <c r="AFE116" s="0"/>
      <c r="AFF116" s="0"/>
      <c r="AFG116" s="0"/>
      <c r="AFH116" s="0"/>
      <c r="AFI116" s="0"/>
      <c r="AFJ116" s="0"/>
      <c r="AFK116" s="0"/>
      <c r="AFL116" s="0"/>
      <c r="AFM116" s="0"/>
      <c r="AFN116" s="0"/>
      <c r="AFO116" s="0"/>
      <c r="AFP116" s="0"/>
      <c r="AFQ116" s="0"/>
      <c r="AFR116" s="0"/>
      <c r="AFS116" s="0"/>
      <c r="AFT116" s="0"/>
      <c r="AFU116" s="0"/>
      <c r="AFV116" s="0"/>
      <c r="AFW116" s="0"/>
      <c r="AFX116" s="0"/>
      <c r="AFY116" s="0"/>
      <c r="AFZ116" s="0"/>
      <c r="AGA116" s="0"/>
      <c r="AGB116" s="0"/>
      <c r="AGC116" s="0"/>
      <c r="AGD116" s="0"/>
      <c r="AGE116" s="0"/>
      <c r="AGF116" s="0"/>
      <c r="AGG116" s="0"/>
      <c r="AGH116" s="0"/>
      <c r="AGI116" s="0"/>
      <c r="AGJ116" s="0"/>
      <c r="AGK116" s="0"/>
      <c r="AGL116" s="0"/>
      <c r="AGM116" s="0"/>
      <c r="AGN116" s="0"/>
      <c r="AGO116" s="0"/>
      <c r="AGP116" s="0"/>
      <c r="AGQ116" s="0"/>
      <c r="AGR116" s="0"/>
      <c r="AGS116" s="0"/>
      <c r="AGT116" s="0"/>
      <c r="AGU116" s="0"/>
      <c r="AGV116" s="0"/>
      <c r="AGW116" s="0"/>
      <c r="AGX116" s="0"/>
      <c r="AGY116" s="0"/>
      <c r="AGZ116" s="0"/>
      <c r="AHA116" s="0"/>
      <c r="AHB116" s="0"/>
      <c r="AHC116" s="0"/>
      <c r="AHD116" s="0"/>
      <c r="AHE116" s="0"/>
      <c r="AHF116" s="0"/>
      <c r="AHG116" s="0"/>
      <c r="AHH116" s="0"/>
      <c r="AHI116" s="0"/>
      <c r="AHJ116" s="0"/>
      <c r="AHK116" s="0"/>
      <c r="AHL116" s="0"/>
      <c r="AHM116" s="0"/>
      <c r="AHN116" s="0"/>
      <c r="AHO116" s="0"/>
      <c r="AHP116" s="0"/>
      <c r="AHQ116" s="0"/>
      <c r="AHR116" s="0"/>
      <c r="AHS116" s="0"/>
      <c r="AHT116" s="0"/>
      <c r="AHU116" s="0"/>
      <c r="AHV116" s="0"/>
      <c r="AHW116" s="0"/>
      <c r="AHX116" s="0"/>
      <c r="AHY116" s="0"/>
      <c r="AHZ116" s="0"/>
      <c r="AIA116" s="0"/>
      <c r="AIB116" s="0"/>
      <c r="AIC116" s="0"/>
      <c r="AID116" s="0"/>
      <c r="AIE116" s="0"/>
      <c r="AIF116" s="0"/>
      <c r="AIG116" s="0"/>
      <c r="AIH116" s="0"/>
      <c r="AII116" s="0"/>
      <c r="AIJ116" s="0"/>
      <c r="AIK116" s="0"/>
      <c r="AIL116" s="0"/>
      <c r="AIM116" s="0"/>
      <c r="AIN116" s="0"/>
      <c r="AIO116" s="0"/>
      <c r="AIP116" s="0"/>
      <c r="AIQ116" s="0"/>
      <c r="AIR116" s="0"/>
      <c r="AIS116" s="0"/>
      <c r="AIT116" s="0"/>
      <c r="AIU116" s="0"/>
      <c r="AIV116" s="0"/>
      <c r="AIW116" s="0"/>
      <c r="AIX116" s="0"/>
      <c r="AIY116" s="0"/>
      <c r="AIZ116" s="0"/>
      <c r="AJA116" s="0"/>
      <c r="AJB116" s="0"/>
      <c r="AJC116" s="0"/>
      <c r="AJD116" s="0"/>
      <c r="AJE116" s="0"/>
      <c r="AJF116" s="0"/>
      <c r="AJG116" s="0"/>
      <c r="AJH116" s="0"/>
      <c r="AJI116" s="0"/>
      <c r="AJJ116" s="0"/>
      <c r="AJK116" s="0"/>
      <c r="AJL116" s="0"/>
      <c r="AJM116" s="0"/>
      <c r="AJN116" s="0"/>
      <c r="AJO116" s="0"/>
      <c r="AJP116" s="0"/>
      <c r="AJQ116" s="0"/>
      <c r="AJR116" s="0"/>
      <c r="AJS116" s="0"/>
      <c r="AJT116" s="0"/>
      <c r="AJU116" s="0"/>
      <c r="AJV116" s="0"/>
      <c r="AJW116" s="0"/>
      <c r="AJX116" s="0"/>
      <c r="AJY116" s="0"/>
      <c r="AJZ116" s="0"/>
      <c r="AKA116" s="0"/>
      <c r="AKB116" s="0"/>
      <c r="AKC116" s="0"/>
      <c r="AKD116" s="0"/>
      <c r="AKE116" s="0"/>
      <c r="AKF116" s="0"/>
      <c r="AKG116" s="0"/>
      <c r="AKH116" s="0"/>
      <c r="AKI116" s="0"/>
      <c r="AKJ116" s="0"/>
      <c r="AKK116" s="0"/>
      <c r="AKL116" s="0"/>
      <c r="AKM116" s="0"/>
      <c r="AKN116" s="0"/>
      <c r="AKO116" s="0"/>
      <c r="AKP116" s="0"/>
      <c r="AKQ116" s="0"/>
      <c r="AKR116" s="0"/>
      <c r="AKS116" s="0"/>
      <c r="AKT116" s="0"/>
      <c r="AKU116" s="0"/>
      <c r="AKV116" s="0"/>
      <c r="AKW116" s="0"/>
      <c r="AKX116" s="0"/>
      <c r="AKY116" s="0"/>
      <c r="AKZ116" s="0"/>
      <c r="ALA116" s="0"/>
      <c r="ALB116" s="0"/>
      <c r="ALC116" s="0"/>
      <c r="ALD116" s="0"/>
      <c r="ALE116" s="0"/>
      <c r="ALF116" s="0"/>
      <c r="ALG116" s="0"/>
      <c r="ALH116" s="0"/>
      <c r="ALI116" s="0"/>
      <c r="ALJ116" s="0"/>
      <c r="ALK116" s="0"/>
      <c r="ALL116" s="0"/>
      <c r="ALM116" s="0"/>
      <c r="ALN116" s="0"/>
      <c r="ALO116" s="0"/>
      <c r="ALP116" s="0"/>
      <c r="ALQ116" s="0"/>
      <c r="ALR116" s="0"/>
      <c r="ALS116" s="0"/>
      <c r="ALT116" s="0"/>
      <c r="ALU116" s="0"/>
      <c r="ALV116" s="0"/>
      <c r="ALW116" s="0"/>
      <c r="ALX116" s="0"/>
      <c r="ALY116" s="0"/>
      <c r="ALZ116" s="0"/>
      <c r="AMA116" s="0"/>
      <c r="AMB116" s="0"/>
      <c r="AMC116" s="0"/>
      <c r="AMD116" s="0"/>
      <c r="AME116" s="0"/>
      <c r="AMF116" s="0"/>
      <c r="AMG116" s="0"/>
      <c r="AMH116" s="0"/>
      <c r="AMI116" s="0"/>
      <c r="AMJ116" s="0"/>
    </row>
    <row r="117" customFormat="false" ht="18" hidden="false" customHeight="true" outlineLevel="0" collapsed="false">
      <c r="A117" s="66"/>
      <c r="B117" s="382"/>
      <c r="C117" s="382"/>
      <c r="D117" s="382"/>
      <c r="E117" s="382"/>
      <c r="F117" s="386"/>
      <c r="G117" s="387" t="s">
        <v>156</v>
      </c>
      <c r="H117" s="387"/>
      <c r="I117" s="387"/>
      <c r="J117" s="387"/>
      <c r="K117" s="387"/>
      <c r="L117" s="387"/>
      <c r="M117" s="387"/>
      <c r="N117" s="387"/>
      <c r="O117" s="387"/>
      <c r="P117" s="387"/>
      <c r="Q117" s="387"/>
      <c r="R117" s="387"/>
      <c r="S117" s="387"/>
      <c r="T117" s="387"/>
      <c r="U117" s="387"/>
      <c r="V117" s="387"/>
      <c r="W117" s="387"/>
      <c r="X117" s="387"/>
      <c r="Y117" s="387"/>
      <c r="Z117" s="387"/>
      <c r="AA117" s="387"/>
      <c r="AB117" s="387"/>
      <c r="AC117" s="387"/>
      <c r="AD117" s="387"/>
      <c r="AE117" s="387"/>
      <c r="AF117" s="387"/>
      <c r="AG117" s="387"/>
      <c r="AH117" s="387"/>
      <c r="AI117" s="387"/>
      <c r="AJ117" s="387"/>
      <c r="AK117" s="394"/>
      <c r="AL117" s="73"/>
      <c r="AM117" s="303" t="n">
        <f aca="false">FALSE()</f>
        <v>0</v>
      </c>
      <c r="AN117" s="303"/>
      <c r="AO117" s="356"/>
      <c r="AP117" s="384"/>
      <c r="AQ117" s="385"/>
      <c r="AR117" s="385"/>
      <c r="AS117" s="385"/>
      <c r="AT117" s="385"/>
      <c r="AU117" s="385"/>
      <c r="AV117" s="385"/>
      <c r="AW117" s="385"/>
      <c r="AX117" s="385"/>
      <c r="AY117" s="385"/>
      <c r="AZ117" s="385"/>
      <c r="BA117" s="385"/>
      <c r="BB117" s="385"/>
      <c r="BC117" s="385"/>
      <c r="BD117" s="385"/>
      <c r="BE117" s="385"/>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c r="IW117" s="0"/>
      <c r="IX117" s="0"/>
      <c r="IY117" s="0"/>
      <c r="IZ117" s="0"/>
      <c r="JA117" s="0"/>
      <c r="JB117" s="0"/>
      <c r="JC117" s="0"/>
      <c r="JD117" s="0"/>
      <c r="JE117" s="0"/>
      <c r="JF117" s="0"/>
      <c r="JG117" s="0"/>
      <c r="JH117" s="0"/>
      <c r="JI117" s="0"/>
      <c r="JJ117" s="0"/>
      <c r="JK117" s="0"/>
      <c r="JL117" s="0"/>
      <c r="JM117" s="0"/>
      <c r="JN117" s="0"/>
      <c r="JO117" s="0"/>
      <c r="JP117" s="0"/>
      <c r="JQ117" s="0"/>
      <c r="JR117" s="0"/>
      <c r="JS117" s="0"/>
      <c r="JT117" s="0"/>
      <c r="JU117" s="0"/>
      <c r="JV117" s="0"/>
      <c r="JW117" s="0"/>
      <c r="JX117" s="0"/>
      <c r="JY117" s="0"/>
      <c r="JZ117" s="0"/>
      <c r="KA117" s="0"/>
      <c r="KB117" s="0"/>
      <c r="KC117" s="0"/>
      <c r="KD117" s="0"/>
      <c r="KE117" s="0"/>
      <c r="KF117" s="0"/>
      <c r="KG117" s="0"/>
      <c r="KH117" s="0"/>
      <c r="KI117" s="0"/>
      <c r="KJ117" s="0"/>
      <c r="KK117" s="0"/>
      <c r="KL117" s="0"/>
      <c r="KM117" s="0"/>
      <c r="KN117" s="0"/>
      <c r="KO117" s="0"/>
      <c r="KP117" s="0"/>
      <c r="KQ117" s="0"/>
      <c r="KR117" s="0"/>
      <c r="KS117" s="0"/>
      <c r="KT117" s="0"/>
      <c r="KU117" s="0"/>
      <c r="KV117" s="0"/>
      <c r="KW117" s="0"/>
      <c r="KX117" s="0"/>
      <c r="KY117" s="0"/>
      <c r="KZ117" s="0"/>
      <c r="LA117" s="0"/>
      <c r="LB117" s="0"/>
      <c r="LC117" s="0"/>
      <c r="LD117" s="0"/>
      <c r="LE117" s="0"/>
      <c r="LF117" s="0"/>
      <c r="LG117" s="0"/>
      <c r="LH117" s="0"/>
      <c r="LI117" s="0"/>
      <c r="LJ117" s="0"/>
      <c r="LK117" s="0"/>
      <c r="LL117" s="0"/>
      <c r="LM117" s="0"/>
      <c r="LN117" s="0"/>
      <c r="LO117" s="0"/>
      <c r="LP117" s="0"/>
      <c r="LQ117" s="0"/>
      <c r="LR117" s="0"/>
      <c r="LS117" s="0"/>
      <c r="LT117" s="0"/>
      <c r="LU117" s="0"/>
      <c r="LV117" s="0"/>
      <c r="LW117" s="0"/>
      <c r="LX117" s="0"/>
      <c r="LY117" s="0"/>
      <c r="LZ117" s="0"/>
      <c r="MA117" s="0"/>
      <c r="MB117" s="0"/>
      <c r="MC117" s="0"/>
      <c r="MD117" s="0"/>
      <c r="ME117" s="0"/>
      <c r="MF117" s="0"/>
      <c r="MG117" s="0"/>
      <c r="MH117" s="0"/>
      <c r="MI117" s="0"/>
      <c r="MJ117" s="0"/>
      <c r="MK117" s="0"/>
      <c r="ML117" s="0"/>
      <c r="MM117" s="0"/>
      <c r="MN117" s="0"/>
      <c r="MO117" s="0"/>
      <c r="MP117" s="0"/>
      <c r="MQ117" s="0"/>
      <c r="MR117" s="0"/>
      <c r="MS117" s="0"/>
      <c r="MT117" s="0"/>
      <c r="MU117" s="0"/>
      <c r="MV117" s="0"/>
      <c r="MW117" s="0"/>
      <c r="MX117" s="0"/>
      <c r="MY117" s="0"/>
      <c r="MZ117" s="0"/>
      <c r="NA117" s="0"/>
      <c r="NB117" s="0"/>
      <c r="NC117" s="0"/>
      <c r="ND117" s="0"/>
      <c r="NE117" s="0"/>
      <c r="NF117" s="0"/>
      <c r="NG117" s="0"/>
      <c r="NH117" s="0"/>
      <c r="NI117" s="0"/>
      <c r="NJ117" s="0"/>
      <c r="NK117" s="0"/>
      <c r="NL117" s="0"/>
      <c r="NM117" s="0"/>
      <c r="NN117" s="0"/>
      <c r="NO117" s="0"/>
      <c r="NP117" s="0"/>
      <c r="NQ117" s="0"/>
      <c r="NR117" s="0"/>
      <c r="NS117" s="0"/>
      <c r="NT117" s="0"/>
      <c r="NU117" s="0"/>
      <c r="NV117" s="0"/>
      <c r="NW117" s="0"/>
      <c r="NX117" s="0"/>
      <c r="NY117" s="0"/>
      <c r="NZ117" s="0"/>
      <c r="OA117" s="0"/>
      <c r="OB117" s="0"/>
      <c r="OC117" s="0"/>
      <c r="OD117" s="0"/>
      <c r="OE117" s="0"/>
      <c r="OF117" s="0"/>
      <c r="OG117" s="0"/>
      <c r="OH117" s="0"/>
      <c r="OI117" s="0"/>
      <c r="OJ117" s="0"/>
      <c r="OK117" s="0"/>
      <c r="OL117" s="0"/>
      <c r="OM117" s="0"/>
      <c r="ON117" s="0"/>
      <c r="OO117" s="0"/>
      <c r="OP117" s="0"/>
      <c r="OQ117" s="0"/>
      <c r="OR117" s="0"/>
      <c r="OS117" s="0"/>
      <c r="OT117" s="0"/>
      <c r="OU117" s="0"/>
      <c r="OV117" s="0"/>
      <c r="OW117" s="0"/>
      <c r="OX117" s="0"/>
      <c r="OY117" s="0"/>
      <c r="OZ117" s="0"/>
      <c r="PA117" s="0"/>
      <c r="PB117" s="0"/>
      <c r="PC117" s="0"/>
      <c r="PD117" s="0"/>
      <c r="PE117" s="0"/>
      <c r="PF117" s="0"/>
      <c r="PG117" s="0"/>
      <c r="PH117" s="0"/>
      <c r="PI117" s="0"/>
      <c r="PJ117" s="0"/>
      <c r="PK117" s="0"/>
      <c r="PL117" s="0"/>
      <c r="PM117" s="0"/>
      <c r="PN117" s="0"/>
      <c r="PO117" s="0"/>
      <c r="PP117" s="0"/>
      <c r="PQ117" s="0"/>
      <c r="PR117" s="0"/>
      <c r="PS117" s="0"/>
      <c r="PT117" s="0"/>
      <c r="PU117" s="0"/>
      <c r="PV117" s="0"/>
      <c r="PW117" s="0"/>
      <c r="PX117" s="0"/>
      <c r="PY117" s="0"/>
      <c r="PZ117" s="0"/>
      <c r="QA117" s="0"/>
      <c r="QB117" s="0"/>
      <c r="QC117" s="0"/>
      <c r="QD117" s="0"/>
      <c r="QE117" s="0"/>
      <c r="QF117" s="0"/>
      <c r="QG117" s="0"/>
      <c r="QH117" s="0"/>
      <c r="QI117" s="0"/>
      <c r="QJ117" s="0"/>
      <c r="QK117" s="0"/>
      <c r="QL117" s="0"/>
      <c r="QM117" s="0"/>
      <c r="QN117" s="0"/>
      <c r="QO117" s="0"/>
      <c r="QP117" s="0"/>
      <c r="QQ117" s="0"/>
      <c r="QR117" s="0"/>
      <c r="QS117" s="0"/>
      <c r="QT117" s="0"/>
      <c r="QU117" s="0"/>
      <c r="QV117" s="0"/>
      <c r="QW117" s="0"/>
      <c r="QX117" s="0"/>
      <c r="QY117" s="0"/>
      <c r="QZ117" s="0"/>
      <c r="RA117" s="0"/>
      <c r="RB117" s="0"/>
      <c r="RC117" s="0"/>
      <c r="RD117" s="0"/>
      <c r="RE117" s="0"/>
      <c r="RF117" s="0"/>
      <c r="RG117" s="0"/>
      <c r="RH117" s="0"/>
      <c r="RI117" s="0"/>
      <c r="RJ117" s="0"/>
      <c r="RK117" s="0"/>
      <c r="RL117" s="0"/>
      <c r="RM117" s="0"/>
      <c r="RN117" s="0"/>
      <c r="RO117" s="0"/>
      <c r="RP117" s="0"/>
      <c r="RQ117" s="0"/>
      <c r="RR117" s="0"/>
      <c r="RS117" s="0"/>
      <c r="RT117" s="0"/>
      <c r="RU117" s="0"/>
      <c r="RV117" s="0"/>
      <c r="RW117" s="0"/>
      <c r="RX117" s="0"/>
      <c r="RY117" s="0"/>
      <c r="RZ117" s="0"/>
      <c r="SA117" s="0"/>
      <c r="SB117" s="0"/>
      <c r="SC117" s="0"/>
      <c r="SD117" s="0"/>
      <c r="SE117" s="0"/>
      <c r="SF117" s="0"/>
      <c r="SG117" s="0"/>
      <c r="SH117" s="0"/>
      <c r="SI117" s="0"/>
      <c r="SJ117" s="0"/>
      <c r="SK117" s="0"/>
      <c r="SL117" s="0"/>
      <c r="SM117" s="0"/>
      <c r="SN117" s="0"/>
      <c r="SO117" s="0"/>
      <c r="SP117" s="0"/>
      <c r="SQ117" s="0"/>
      <c r="SR117" s="0"/>
      <c r="SS117" s="0"/>
      <c r="ST117" s="0"/>
      <c r="SU117" s="0"/>
      <c r="SV117" s="0"/>
      <c r="SW117" s="0"/>
      <c r="SX117" s="0"/>
      <c r="SY117" s="0"/>
      <c r="SZ117" s="0"/>
      <c r="TA117" s="0"/>
      <c r="TB117" s="0"/>
      <c r="TC117" s="0"/>
      <c r="TD117" s="0"/>
      <c r="TE117" s="0"/>
      <c r="TF117" s="0"/>
      <c r="TG117" s="0"/>
      <c r="TH117" s="0"/>
      <c r="TI117" s="0"/>
      <c r="TJ117" s="0"/>
      <c r="TK117" s="0"/>
      <c r="TL117" s="0"/>
      <c r="TM117" s="0"/>
      <c r="TN117" s="0"/>
      <c r="TO117" s="0"/>
      <c r="TP117" s="0"/>
      <c r="TQ117" s="0"/>
      <c r="TR117" s="0"/>
      <c r="TS117" s="0"/>
      <c r="TT117" s="0"/>
      <c r="TU117" s="0"/>
      <c r="TV117" s="0"/>
      <c r="TW117" s="0"/>
      <c r="TX117" s="0"/>
      <c r="TY117" s="0"/>
      <c r="TZ117" s="0"/>
      <c r="UA117" s="0"/>
      <c r="UB117" s="0"/>
      <c r="UC117" s="0"/>
      <c r="UD117" s="0"/>
      <c r="UE117" s="0"/>
      <c r="UF117" s="0"/>
      <c r="UG117" s="0"/>
      <c r="UH117" s="0"/>
      <c r="UI117" s="0"/>
      <c r="UJ117" s="0"/>
      <c r="UK117" s="0"/>
      <c r="UL117" s="0"/>
      <c r="UM117" s="0"/>
      <c r="UN117" s="0"/>
      <c r="UO117" s="0"/>
      <c r="UP117" s="0"/>
      <c r="UQ117" s="0"/>
      <c r="UR117" s="0"/>
      <c r="US117" s="0"/>
      <c r="UT117" s="0"/>
      <c r="UU117" s="0"/>
      <c r="UV117" s="0"/>
      <c r="UW117" s="0"/>
      <c r="UX117" s="0"/>
      <c r="UY117" s="0"/>
      <c r="UZ117" s="0"/>
      <c r="VA117" s="0"/>
      <c r="VB117" s="0"/>
      <c r="VC117" s="0"/>
      <c r="VD117" s="0"/>
      <c r="VE117" s="0"/>
      <c r="VF117" s="0"/>
      <c r="VG117" s="0"/>
      <c r="VH117" s="0"/>
      <c r="VI117" s="0"/>
      <c r="VJ117" s="0"/>
      <c r="VK117" s="0"/>
      <c r="VL117" s="0"/>
      <c r="VM117" s="0"/>
      <c r="VN117" s="0"/>
      <c r="VO117" s="0"/>
      <c r="VP117" s="0"/>
      <c r="VQ117" s="0"/>
      <c r="VR117" s="0"/>
      <c r="VS117" s="0"/>
      <c r="VT117" s="0"/>
      <c r="VU117" s="0"/>
      <c r="VV117" s="0"/>
      <c r="VW117" s="0"/>
      <c r="VX117" s="0"/>
      <c r="VY117" s="0"/>
      <c r="VZ117" s="0"/>
      <c r="WA117" s="0"/>
      <c r="WB117" s="0"/>
      <c r="WC117" s="0"/>
      <c r="WD117" s="0"/>
      <c r="WE117" s="0"/>
      <c r="WF117" s="0"/>
      <c r="WG117" s="0"/>
      <c r="WH117" s="0"/>
      <c r="WI117" s="0"/>
      <c r="WJ117" s="0"/>
      <c r="WK117" s="0"/>
      <c r="WL117" s="0"/>
      <c r="WM117" s="0"/>
      <c r="WN117" s="0"/>
      <c r="WO117" s="0"/>
      <c r="WP117" s="0"/>
      <c r="WQ117" s="0"/>
      <c r="WR117" s="0"/>
      <c r="WS117" s="0"/>
      <c r="WT117" s="0"/>
      <c r="WU117" s="0"/>
      <c r="WV117" s="0"/>
      <c r="WW117" s="0"/>
      <c r="WX117" s="0"/>
      <c r="WY117" s="0"/>
      <c r="WZ117" s="0"/>
      <c r="XA117" s="0"/>
      <c r="XB117" s="0"/>
      <c r="XC117" s="0"/>
      <c r="XD117" s="0"/>
      <c r="XE117" s="0"/>
      <c r="XF117" s="0"/>
      <c r="XG117" s="0"/>
      <c r="XH117" s="0"/>
      <c r="XI117" s="0"/>
      <c r="XJ117" s="0"/>
      <c r="XK117" s="0"/>
      <c r="XL117" s="0"/>
      <c r="XM117" s="0"/>
      <c r="XN117" s="0"/>
      <c r="XO117" s="0"/>
      <c r="XP117" s="0"/>
      <c r="XQ117" s="0"/>
      <c r="XR117" s="0"/>
      <c r="XS117" s="0"/>
      <c r="XT117" s="0"/>
      <c r="XU117" s="0"/>
      <c r="XV117" s="0"/>
      <c r="XW117" s="0"/>
      <c r="XX117" s="0"/>
      <c r="XY117" s="0"/>
      <c r="XZ117" s="0"/>
      <c r="YA117" s="0"/>
      <c r="YB117" s="0"/>
      <c r="YC117" s="0"/>
      <c r="YD117" s="0"/>
      <c r="YE117" s="0"/>
      <c r="YF117" s="0"/>
      <c r="YG117" s="0"/>
      <c r="YH117" s="0"/>
      <c r="YI117" s="0"/>
      <c r="YJ117" s="0"/>
      <c r="YK117" s="0"/>
      <c r="YL117" s="0"/>
      <c r="YM117" s="0"/>
      <c r="YN117" s="0"/>
      <c r="YO117" s="0"/>
      <c r="YP117" s="0"/>
      <c r="YQ117" s="0"/>
      <c r="YR117" s="0"/>
      <c r="YS117" s="0"/>
      <c r="YT117" s="0"/>
      <c r="YU117" s="0"/>
      <c r="YV117" s="0"/>
      <c r="YW117" s="0"/>
      <c r="YX117" s="0"/>
      <c r="YY117" s="0"/>
      <c r="YZ117" s="0"/>
      <c r="ZA117" s="0"/>
      <c r="ZB117" s="0"/>
      <c r="ZC117" s="0"/>
      <c r="ZD117" s="0"/>
      <c r="ZE117" s="0"/>
      <c r="ZF117" s="0"/>
      <c r="ZG117" s="0"/>
      <c r="ZH117" s="0"/>
      <c r="ZI117" s="0"/>
      <c r="ZJ117" s="0"/>
      <c r="ZK117" s="0"/>
      <c r="ZL117" s="0"/>
      <c r="ZM117" s="0"/>
      <c r="ZN117" s="0"/>
      <c r="ZO117" s="0"/>
      <c r="ZP117" s="0"/>
      <c r="ZQ117" s="0"/>
      <c r="ZR117" s="0"/>
      <c r="ZS117" s="0"/>
      <c r="ZT117" s="0"/>
      <c r="ZU117" s="0"/>
      <c r="ZV117" s="0"/>
      <c r="ZW117" s="0"/>
      <c r="ZX117" s="0"/>
      <c r="ZY117" s="0"/>
      <c r="ZZ117" s="0"/>
      <c r="AAA117" s="0"/>
      <c r="AAB117" s="0"/>
      <c r="AAC117" s="0"/>
      <c r="AAD117" s="0"/>
      <c r="AAE117" s="0"/>
      <c r="AAF117" s="0"/>
      <c r="AAG117" s="0"/>
      <c r="AAH117" s="0"/>
      <c r="AAI117" s="0"/>
      <c r="AAJ117" s="0"/>
      <c r="AAK117" s="0"/>
      <c r="AAL117" s="0"/>
      <c r="AAM117" s="0"/>
      <c r="AAN117" s="0"/>
      <c r="AAO117" s="0"/>
      <c r="AAP117" s="0"/>
      <c r="AAQ117" s="0"/>
      <c r="AAR117" s="0"/>
      <c r="AAS117" s="0"/>
      <c r="AAT117" s="0"/>
      <c r="AAU117" s="0"/>
      <c r="AAV117" s="0"/>
      <c r="AAW117" s="0"/>
      <c r="AAX117" s="0"/>
      <c r="AAY117" s="0"/>
      <c r="AAZ117" s="0"/>
      <c r="ABA117" s="0"/>
      <c r="ABB117" s="0"/>
      <c r="ABC117" s="0"/>
      <c r="ABD117" s="0"/>
      <c r="ABE117" s="0"/>
      <c r="ABF117" s="0"/>
      <c r="ABG117" s="0"/>
      <c r="ABH117" s="0"/>
      <c r="ABI117" s="0"/>
      <c r="ABJ117" s="0"/>
      <c r="ABK117" s="0"/>
      <c r="ABL117" s="0"/>
      <c r="ABM117" s="0"/>
      <c r="ABN117" s="0"/>
      <c r="ABO117" s="0"/>
      <c r="ABP117" s="0"/>
      <c r="ABQ117" s="0"/>
      <c r="ABR117" s="0"/>
      <c r="ABS117" s="0"/>
      <c r="ABT117" s="0"/>
      <c r="ABU117" s="0"/>
      <c r="ABV117" s="0"/>
      <c r="ABW117" s="0"/>
      <c r="ABX117" s="0"/>
      <c r="ABY117" s="0"/>
      <c r="ABZ117" s="0"/>
      <c r="ACA117" s="0"/>
      <c r="ACB117" s="0"/>
      <c r="ACC117" s="0"/>
      <c r="ACD117" s="0"/>
      <c r="ACE117" s="0"/>
      <c r="ACF117" s="0"/>
      <c r="ACG117" s="0"/>
      <c r="ACH117" s="0"/>
      <c r="ACI117" s="0"/>
      <c r="ACJ117" s="0"/>
      <c r="ACK117" s="0"/>
      <c r="ACL117" s="0"/>
      <c r="ACM117" s="0"/>
      <c r="ACN117" s="0"/>
      <c r="ACO117" s="0"/>
      <c r="ACP117" s="0"/>
      <c r="ACQ117" s="0"/>
      <c r="ACR117" s="0"/>
      <c r="ACS117" s="0"/>
      <c r="ACT117" s="0"/>
      <c r="ACU117" s="0"/>
      <c r="ACV117" s="0"/>
      <c r="ACW117" s="0"/>
      <c r="ACX117" s="0"/>
      <c r="ACY117" s="0"/>
      <c r="ACZ117" s="0"/>
      <c r="ADA117" s="0"/>
      <c r="ADB117" s="0"/>
      <c r="ADC117" s="0"/>
      <c r="ADD117" s="0"/>
      <c r="ADE117" s="0"/>
      <c r="ADF117" s="0"/>
      <c r="ADG117" s="0"/>
      <c r="ADH117" s="0"/>
      <c r="ADI117" s="0"/>
      <c r="ADJ117" s="0"/>
      <c r="ADK117" s="0"/>
      <c r="ADL117" s="0"/>
      <c r="ADM117" s="0"/>
      <c r="ADN117" s="0"/>
      <c r="ADO117" s="0"/>
      <c r="ADP117" s="0"/>
      <c r="ADQ117" s="0"/>
      <c r="ADR117" s="0"/>
      <c r="ADS117" s="0"/>
      <c r="ADT117" s="0"/>
      <c r="ADU117" s="0"/>
      <c r="ADV117" s="0"/>
      <c r="ADW117" s="0"/>
      <c r="ADX117" s="0"/>
      <c r="ADY117" s="0"/>
      <c r="ADZ117" s="0"/>
      <c r="AEA117" s="0"/>
      <c r="AEB117" s="0"/>
      <c r="AEC117" s="0"/>
      <c r="AED117" s="0"/>
      <c r="AEE117" s="0"/>
      <c r="AEF117" s="0"/>
      <c r="AEG117" s="0"/>
      <c r="AEH117" s="0"/>
      <c r="AEI117" s="0"/>
      <c r="AEJ117" s="0"/>
      <c r="AEK117" s="0"/>
      <c r="AEL117" s="0"/>
      <c r="AEM117" s="0"/>
      <c r="AEN117" s="0"/>
      <c r="AEO117" s="0"/>
      <c r="AEP117" s="0"/>
      <c r="AEQ117" s="0"/>
      <c r="AER117" s="0"/>
      <c r="AES117" s="0"/>
      <c r="AET117" s="0"/>
      <c r="AEU117" s="0"/>
      <c r="AEV117" s="0"/>
      <c r="AEW117" s="0"/>
      <c r="AEX117" s="0"/>
      <c r="AEY117" s="0"/>
      <c r="AEZ117" s="0"/>
      <c r="AFA117" s="0"/>
      <c r="AFB117" s="0"/>
      <c r="AFC117" s="0"/>
      <c r="AFD117" s="0"/>
      <c r="AFE117" s="0"/>
      <c r="AFF117" s="0"/>
      <c r="AFG117" s="0"/>
      <c r="AFH117" s="0"/>
      <c r="AFI117" s="0"/>
      <c r="AFJ117" s="0"/>
      <c r="AFK117" s="0"/>
      <c r="AFL117" s="0"/>
      <c r="AFM117" s="0"/>
      <c r="AFN117" s="0"/>
      <c r="AFO117" s="0"/>
      <c r="AFP117" s="0"/>
      <c r="AFQ117" s="0"/>
      <c r="AFR117" s="0"/>
      <c r="AFS117" s="0"/>
      <c r="AFT117" s="0"/>
      <c r="AFU117" s="0"/>
      <c r="AFV117" s="0"/>
      <c r="AFW117" s="0"/>
      <c r="AFX117" s="0"/>
      <c r="AFY117" s="0"/>
      <c r="AFZ117" s="0"/>
      <c r="AGA117" s="0"/>
      <c r="AGB117" s="0"/>
      <c r="AGC117" s="0"/>
      <c r="AGD117" s="0"/>
      <c r="AGE117" s="0"/>
      <c r="AGF117" s="0"/>
      <c r="AGG117" s="0"/>
      <c r="AGH117" s="0"/>
      <c r="AGI117" s="0"/>
      <c r="AGJ117" s="0"/>
      <c r="AGK117" s="0"/>
      <c r="AGL117" s="0"/>
      <c r="AGM117" s="0"/>
      <c r="AGN117" s="0"/>
      <c r="AGO117" s="0"/>
      <c r="AGP117" s="0"/>
      <c r="AGQ117" s="0"/>
      <c r="AGR117" s="0"/>
      <c r="AGS117" s="0"/>
      <c r="AGT117" s="0"/>
      <c r="AGU117" s="0"/>
      <c r="AGV117" s="0"/>
      <c r="AGW117" s="0"/>
      <c r="AGX117" s="0"/>
      <c r="AGY117" s="0"/>
      <c r="AGZ117" s="0"/>
      <c r="AHA117" s="0"/>
      <c r="AHB117" s="0"/>
      <c r="AHC117" s="0"/>
      <c r="AHD117" s="0"/>
      <c r="AHE117" s="0"/>
      <c r="AHF117" s="0"/>
      <c r="AHG117" s="0"/>
      <c r="AHH117" s="0"/>
      <c r="AHI117" s="0"/>
      <c r="AHJ117" s="0"/>
      <c r="AHK117" s="0"/>
      <c r="AHL117" s="0"/>
      <c r="AHM117" s="0"/>
      <c r="AHN117" s="0"/>
      <c r="AHO117" s="0"/>
      <c r="AHP117" s="0"/>
      <c r="AHQ117" s="0"/>
      <c r="AHR117" s="0"/>
      <c r="AHS117" s="0"/>
      <c r="AHT117" s="0"/>
      <c r="AHU117" s="0"/>
      <c r="AHV117" s="0"/>
      <c r="AHW117" s="0"/>
      <c r="AHX117" s="0"/>
      <c r="AHY117" s="0"/>
      <c r="AHZ117" s="0"/>
      <c r="AIA117" s="0"/>
      <c r="AIB117" s="0"/>
      <c r="AIC117" s="0"/>
      <c r="AID117" s="0"/>
      <c r="AIE117" s="0"/>
      <c r="AIF117" s="0"/>
      <c r="AIG117" s="0"/>
      <c r="AIH117" s="0"/>
      <c r="AII117" s="0"/>
      <c r="AIJ117" s="0"/>
      <c r="AIK117" s="0"/>
      <c r="AIL117" s="0"/>
      <c r="AIM117" s="0"/>
      <c r="AIN117" s="0"/>
      <c r="AIO117" s="0"/>
      <c r="AIP117" s="0"/>
      <c r="AIQ117" s="0"/>
      <c r="AIR117" s="0"/>
      <c r="AIS117" s="0"/>
      <c r="AIT117" s="0"/>
      <c r="AIU117" s="0"/>
      <c r="AIV117" s="0"/>
      <c r="AIW117" s="0"/>
      <c r="AIX117" s="0"/>
      <c r="AIY117" s="0"/>
      <c r="AIZ117" s="0"/>
      <c r="AJA117" s="0"/>
      <c r="AJB117" s="0"/>
      <c r="AJC117" s="0"/>
      <c r="AJD117" s="0"/>
      <c r="AJE117" s="0"/>
      <c r="AJF117" s="0"/>
      <c r="AJG117" s="0"/>
      <c r="AJH117" s="0"/>
      <c r="AJI117" s="0"/>
      <c r="AJJ117" s="0"/>
      <c r="AJK117" s="0"/>
      <c r="AJL117" s="0"/>
      <c r="AJM117" s="0"/>
      <c r="AJN117" s="0"/>
      <c r="AJO117" s="0"/>
      <c r="AJP117" s="0"/>
      <c r="AJQ117" s="0"/>
      <c r="AJR117" s="0"/>
      <c r="AJS117" s="0"/>
      <c r="AJT117" s="0"/>
      <c r="AJU117" s="0"/>
      <c r="AJV117" s="0"/>
      <c r="AJW117" s="0"/>
      <c r="AJX117" s="0"/>
      <c r="AJY117" s="0"/>
      <c r="AJZ117" s="0"/>
      <c r="AKA117" s="0"/>
      <c r="AKB117" s="0"/>
      <c r="AKC117" s="0"/>
      <c r="AKD117" s="0"/>
      <c r="AKE117" s="0"/>
      <c r="AKF117" s="0"/>
      <c r="AKG117" s="0"/>
      <c r="AKH117" s="0"/>
      <c r="AKI117" s="0"/>
      <c r="AKJ117" s="0"/>
      <c r="AKK117" s="0"/>
      <c r="AKL117" s="0"/>
      <c r="AKM117" s="0"/>
      <c r="AKN117" s="0"/>
      <c r="AKO117" s="0"/>
      <c r="AKP117" s="0"/>
      <c r="AKQ117" s="0"/>
      <c r="AKR117" s="0"/>
      <c r="AKS117" s="0"/>
      <c r="AKT117" s="0"/>
      <c r="AKU117" s="0"/>
      <c r="AKV117" s="0"/>
      <c r="AKW117" s="0"/>
      <c r="AKX117" s="0"/>
      <c r="AKY117" s="0"/>
      <c r="AKZ117" s="0"/>
      <c r="ALA117" s="0"/>
      <c r="ALB117" s="0"/>
      <c r="ALC117" s="0"/>
      <c r="ALD117" s="0"/>
      <c r="ALE117" s="0"/>
      <c r="ALF117" s="0"/>
      <c r="ALG117" s="0"/>
      <c r="ALH117" s="0"/>
      <c r="ALI117" s="0"/>
      <c r="ALJ117" s="0"/>
      <c r="ALK117" s="0"/>
      <c r="ALL117" s="0"/>
      <c r="ALM117" s="0"/>
      <c r="ALN117" s="0"/>
      <c r="ALO117" s="0"/>
      <c r="ALP117" s="0"/>
      <c r="ALQ117" s="0"/>
      <c r="ALR117" s="0"/>
      <c r="ALS117" s="0"/>
      <c r="ALT117" s="0"/>
      <c r="ALU117" s="0"/>
      <c r="ALV117" s="0"/>
      <c r="ALW117" s="0"/>
      <c r="ALX117" s="0"/>
      <c r="ALY117" s="0"/>
      <c r="ALZ117" s="0"/>
      <c r="AMA117" s="0"/>
      <c r="AMB117" s="0"/>
      <c r="AMC117" s="0"/>
      <c r="AMD117" s="0"/>
      <c r="AME117" s="0"/>
      <c r="AMF117" s="0"/>
      <c r="AMG117" s="0"/>
      <c r="AMH117" s="0"/>
      <c r="AMI117" s="0"/>
      <c r="AMJ117" s="0"/>
    </row>
    <row r="118" customFormat="false" ht="18" hidden="false" customHeight="true" outlineLevel="0" collapsed="false">
      <c r="A118" s="66"/>
      <c r="B118" s="382"/>
      <c r="C118" s="382"/>
      <c r="D118" s="382"/>
      <c r="E118" s="382"/>
      <c r="F118" s="386"/>
      <c r="G118" s="387" t="s">
        <v>157</v>
      </c>
      <c r="H118" s="387"/>
      <c r="I118" s="387"/>
      <c r="J118" s="387"/>
      <c r="K118" s="387"/>
      <c r="L118" s="387"/>
      <c r="M118" s="387"/>
      <c r="N118" s="387"/>
      <c r="O118" s="387"/>
      <c r="P118" s="387"/>
      <c r="Q118" s="387"/>
      <c r="R118" s="387"/>
      <c r="S118" s="387"/>
      <c r="T118" s="387"/>
      <c r="U118" s="387"/>
      <c r="V118" s="387"/>
      <c r="W118" s="387"/>
      <c r="X118" s="387"/>
      <c r="Y118" s="387"/>
      <c r="Z118" s="387"/>
      <c r="AA118" s="387"/>
      <c r="AB118" s="387"/>
      <c r="AC118" s="387"/>
      <c r="AD118" s="387"/>
      <c r="AE118" s="387"/>
      <c r="AF118" s="387"/>
      <c r="AG118" s="387"/>
      <c r="AH118" s="387"/>
      <c r="AI118" s="387"/>
      <c r="AJ118" s="387"/>
      <c r="AK118" s="388"/>
      <c r="AL118" s="73"/>
      <c r="AM118" s="303" t="n">
        <f aca="false">FALSE()</f>
        <v>0</v>
      </c>
      <c r="AN118" s="303"/>
      <c r="AO118" s="356"/>
      <c r="AP118" s="384"/>
      <c r="AQ118" s="385"/>
      <c r="AR118" s="385"/>
      <c r="AS118" s="385"/>
      <c r="AT118" s="385"/>
      <c r="AU118" s="385"/>
      <c r="AV118" s="385"/>
      <c r="AW118" s="385"/>
      <c r="AX118" s="385"/>
      <c r="AY118" s="385"/>
      <c r="AZ118" s="385"/>
      <c r="BA118" s="385"/>
      <c r="BB118" s="385"/>
      <c r="BC118" s="385"/>
      <c r="BD118" s="385"/>
      <c r="BE118" s="385"/>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c r="IW118" s="0"/>
      <c r="IX118" s="0"/>
      <c r="IY118" s="0"/>
      <c r="IZ118" s="0"/>
      <c r="JA118" s="0"/>
      <c r="JB118" s="0"/>
      <c r="JC118" s="0"/>
      <c r="JD118" s="0"/>
      <c r="JE118" s="0"/>
      <c r="JF118" s="0"/>
      <c r="JG118" s="0"/>
      <c r="JH118" s="0"/>
      <c r="JI118" s="0"/>
      <c r="JJ118" s="0"/>
      <c r="JK118" s="0"/>
      <c r="JL118" s="0"/>
      <c r="JM118" s="0"/>
      <c r="JN118" s="0"/>
      <c r="JO118" s="0"/>
      <c r="JP118" s="0"/>
      <c r="JQ118" s="0"/>
      <c r="JR118" s="0"/>
      <c r="JS118" s="0"/>
      <c r="JT118" s="0"/>
      <c r="JU118" s="0"/>
      <c r="JV118" s="0"/>
      <c r="JW118" s="0"/>
      <c r="JX118" s="0"/>
      <c r="JY118" s="0"/>
      <c r="JZ118" s="0"/>
      <c r="KA118" s="0"/>
      <c r="KB118" s="0"/>
      <c r="KC118" s="0"/>
      <c r="KD118" s="0"/>
      <c r="KE118" s="0"/>
      <c r="KF118" s="0"/>
      <c r="KG118" s="0"/>
      <c r="KH118" s="0"/>
      <c r="KI118" s="0"/>
      <c r="KJ118" s="0"/>
      <c r="KK118" s="0"/>
      <c r="KL118" s="0"/>
      <c r="KM118" s="0"/>
      <c r="KN118" s="0"/>
      <c r="KO118" s="0"/>
      <c r="KP118" s="0"/>
      <c r="KQ118" s="0"/>
      <c r="KR118" s="0"/>
      <c r="KS118" s="0"/>
      <c r="KT118" s="0"/>
      <c r="KU118" s="0"/>
      <c r="KV118" s="0"/>
      <c r="KW118" s="0"/>
      <c r="KX118" s="0"/>
      <c r="KY118" s="0"/>
      <c r="KZ118" s="0"/>
      <c r="LA118" s="0"/>
      <c r="LB118" s="0"/>
      <c r="LC118" s="0"/>
      <c r="LD118" s="0"/>
      <c r="LE118" s="0"/>
      <c r="LF118" s="0"/>
      <c r="LG118" s="0"/>
      <c r="LH118" s="0"/>
      <c r="LI118" s="0"/>
      <c r="LJ118" s="0"/>
      <c r="LK118" s="0"/>
      <c r="LL118" s="0"/>
      <c r="LM118" s="0"/>
      <c r="LN118" s="0"/>
      <c r="LO118" s="0"/>
      <c r="LP118" s="0"/>
      <c r="LQ118" s="0"/>
      <c r="LR118" s="0"/>
      <c r="LS118" s="0"/>
      <c r="LT118" s="0"/>
      <c r="LU118" s="0"/>
      <c r="LV118" s="0"/>
      <c r="LW118" s="0"/>
      <c r="LX118" s="0"/>
      <c r="LY118" s="0"/>
      <c r="LZ118" s="0"/>
      <c r="MA118" s="0"/>
      <c r="MB118" s="0"/>
      <c r="MC118" s="0"/>
      <c r="MD118" s="0"/>
      <c r="ME118" s="0"/>
      <c r="MF118" s="0"/>
      <c r="MG118" s="0"/>
      <c r="MH118" s="0"/>
      <c r="MI118" s="0"/>
      <c r="MJ118" s="0"/>
      <c r="MK118" s="0"/>
      <c r="ML118" s="0"/>
      <c r="MM118" s="0"/>
      <c r="MN118" s="0"/>
      <c r="MO118" s="0"/>
      <c r="MP118" s="0"/>
      <c r="MQ118" s="0"/>
      <c r="MR118" s="0"/>
      <c r="MS118" s="0"/>
      <c r="MT118" s="0"/>
      <c r="MU118" s="0"/>
      <c r="MV118" s="0"/>
      <c r="MW118" s="0"/>
      <c r="MX118" s="0"/>
      <c r="MY118" s="0"/>
      <c r="MZ118" s="0"/>
      <c r="NA118" s="0"/>
      <c r="NB118" s="0"/>
      <c r="NC118" s="0"/>
      <c r="ND118" s="0"/>
      <c r="NE118" s="0"/>
      <c r="NF118" s="0"/>
      <c r="NG118" s="0"/>
      <c r="NH118" s="0"/>
      <c r="NI118" s="0"/>
      <c r="NJ118" s="0"/>
      <c r="NK118" s="0"/>
      <c r="NL118" s="0"/>
      <c r="NM118" s="0"/>
      <c r="NN118" s="0"/>
      <c r="NO118" s="0"/>
      <c r="NP118" s="0"/>
      <c r="NQ118" s="0"/>
      <c r="NR118" s="0"/>
      <c r="NS118" s="0"/>
      <c r="NT118" s="0"/>
      <c r="NU118" s="0"/>
      <c r="NV118" s="0"/>
      <c r="NW118" s="0"/>
      <c r="NX118" s="0"/>
      <c r="NY118" s="0"/>
      <c r="NZ118" s="0"/>
      <c r="OA118" s="0"/>
      <c r="OB118" s="0"/>
      <c r="OC118" s="0"/>
      <c r="OD118" s="0"/>
      <c r="OE118" s="0"/>
      <c r="OF118" s="0"/>
      <c r="OG118" s="0"/>
      <c r="OH118" s="0"/>
      <c r="OI118" s="0"/>
      <c r="OJ118" s="0"/>
      <c r="OK118" s="0"/>
      <c r="OL118" s="0"/>
      <c r="OM118" s="0"/>
      <c r="ON118" s="0"/>
      <c r="OO118" s="0"/>
      <c r="OP118" s="0"/>
      <c r="OQ118" s="0"/>
      <c r="OR118" s="0"/>
      <c r="OS118" s="0"/>
      <c r="OT118" s="0"/>
      <c r="OU118" s="0"/>
      <c r="OV118" s="0"/>
      <c r="OW118" s="0"/>
      <c r="OX118" s="0"/>
      <c r="OY118" s="0"/>
      <c r="OZ118" s="0"/>
      <c r="PA118" s="0"/>
      <c r="PB118" s="0"/>
      <c r="PC118" s="0"/>
      <c r="PD118" s="0"/>
      <c r="PE118" s="0"/>
      <c r="PF118" s="0"/>
      <c r="PG118" s="0"/>
      <c r="PH118" s="0"/>
      <c r="PI118" s="0"/>
      <c r="PJ118" s="0"/>
      <c r="PK118" s="0"/>
      <c r="PL118" s="0"/>
      <c r="PM118" s="0"/>
      <c r="PN118" s="0"/>
      <c r="PO118" s="0"/>
      <c r="PP118" s="0"/>
      <c r="PQ118" s="0"/>
      <c r="PR118" s="0"/>
      <c r="PS118" s="0"/>
      <c r="PT118" s="0"/>
      <c r="PU118" s="0"/>
      <c r="PV118" s="0"/>
      <c r="PW118" s="0"/>
      <c r="PX118" s="0"/>
      <c r="PY118" s="0"/>
      <c r="PZ118" s="0"/>
      <c r="QA118" s="0"/>
      <c r="QB118" s="0"/>
      <c r="QC118" s="0"/>
      <c r="QD118" s="0"/>
      <c r="QE118" s="0"/>
      <c r="QF118" s="0"/>
      <c r="QG118" s="0"/>
      <c r="QH118" s="0"/>
      <c r="QI118" s="0"/>
      <c r="QJ118" s="0"/>
      <c r="QK118" s="0"/>
      <c r="QL118" s="0"/>
      <c r="QM118" s="0"/>
      <c r="QN118" s="0"/>
      <c r="QO118" s="0"/>
      <c r="QP118" s="0"/>
      <c r="QQ118" s="0"/>
      <c r="QR118" s="0"/>
      <c r="QS118" s="0"/>
      <c r="QT118" s="0"/>
      <c r="QU118" s="0"/>
      <c r="QV118" s="0"/>
      <c r="QW118" s="0"/>
      <c r="QX118" s="0"/>
      <c r="QY118" s="0"/>
      <c r="QZ118" s="0"/>
      <c r="RA118" s="0"/>
      <c r="RB118" s="0"/>
      <c r="RC118" s="0"/>
      <c r="RD118" s="0"/>
      <c r="RE118" s="0"/>
      <c r="RF118" s="0"/>
      <c r="RG118" s="0"/>
      <c r="RH118" s="0"/>
      <c r="RI118" s="0"/>
      <c r="RJ118" s="0"/>
      <c r="RK118" s="0"/>
      <c r="RL118" s="0"/>
      <c r="RM118" s="0"/>
      <c r="RN118" s="0"/>
      <c r="RO118" s="0"/>
      <c r="RP118" s="0"/>
      <c r="RQ118" s="0"/>
      <c r="RR118" s="0"/>
      <c r="RS118" s="0"/>
      <c r="RT118" s="0"/>
      <c r="RU118" s="0"/>
      <c r="RV118" s="0"/>
      <c r="RW118" s="0"/>
      <c r="RX118" s="0"/>
      <c r="RY118" s="0"/>
      <c r="RZ118" s="0"/>
      <c r="SA118" s="0"/>
      <c r="SB118" s="0"/>
      <c r="SC118" s="0"/>
      <c r="SD118" s="0"/>
      <c r="SE118" s="0"/>
      <c r="SF118" s="0"/>
      <c r="SG118" s="0"/>
      <c r="SH118" s="0"/>
      <c r="SI118" s="0"/>
      <c r="SJ118" s="0"/>
      <c r="SK118" s="0"/>
      <c r="SL118" s="0"/>
      <c r="SM118" s="0"/>
      <c r="SN118" s="0"/>
      <c r="SO118" s="0"/>
      <c r="SP118" s="0"/>
      <c r="SQ118" s="0"/>
      <c r="SR118" s="0"/>
      <c r="SS118" s="0"/>
      <c r="ST118" s="0"/>
      <c r="SU118" s="0"/>
      <c r="SV118" s="0"/>
      <c r="SW118" s="0"/>
      <c r="SX118" s="0"/>
      <c r="SY118" s="0"/>
      <c r="SZ118" s="0"/>
      <c r="TA118" s="0"/>
      <c r="TB118" s="0"/>
      <c r="TC118" s="0"/>
      <c r="TD118" s="0"/>
      <c r="TE118" s="0"/>
      <c r="TF118" s="0"/>
      <c r="TG118" s="0"/>
      <c r="TH118" s="0"/>
      <c r="TI118" s="0"/>
      <c r="TJ118" s="0"/>
      <c r="TK118" s="0"/>
      <c r="TL118" s="0"/>
      <c r="TM118" s="0"/>
      <c r="TN118" s="0"/>
      <c r="TO118" s="0"/>
      <c r="TP118" s="0"/>
      <c r="TQ118" s="0"/>
      <c r="TR118" s="0"/>
      <c r="TS118" s="0"/>
      <c r="TT118" s="0"/>
      <c r="TU118" s="0"/>
      <c r="TV118" s="0"/>
      <c r="TW118" s="0"/>
      <c r="TX118" s="0"/>
      <c r="TY118" s="0"/>
      <c r="TZ118" s="0"/>
      <c r="UA118" s="0"/>
      <c r="UB118" s="0"/>
      <c r="UC118" s="0"/>
      <c r="UD118" s="0"/>
      <c r="UE118" s="0"/>
      <c r="UF118" s="0"/>
      <c r="UG118" s="0"/>
      <c r="UH118" s="0"/>
      <c r="UI118" s="0"/>
      <c r="UJ118" s="0"/>
      <c r="UK118" s="0"/>
      <c r="UL118" s="0"/>
      <c r="UM118" s="0"/>
      <c r="UN118" s="0"/>
      <c r="UO118" s="0"/>
      <c r="UP118" s="0"/>
      <c r="UQ118" s="0"/>
      <c r="UR118" s="0"/>
      <c r="US118" s="0"/>
      <c r="UT118" s="0"/>
      <c r="UU118" s="0"/>
      <c r="UV118" s="0"/>
      <c r="UW118" s="0"/>
      <c r="UX118" s="0"/>
      <c r="UY118" s="0"/>
      <c r="UZ118" s="0"/>
      <c r="VA118" s="0"/>
      <c r="VB118" s="0"/>
      <c r="VC118" s="0"/>
      <c r="VD118" s="0"/>
      <c r="VE118" s="0"/>
      <c r="VF118" s="0"/>
      <c r="VG118" s="0"/>
      <c r="VH118" s="0"/>
      <c r="VI118" s="0"/>
      <c r="VJ118" s="0"/>
      <c r="VK118" s="0"/>
      <c r="VL118" s="0"/>
      <c r="VM118" s="0"/>
      <c r="VN118" s="0"/>
      <c r="VO118" s="0"/>
      <c r="VP118" s="0"/>
      <c r="VQ118" s="0"/>
      <c r="VR118" s="0"/>
      <c r="VS118" s="0"/>
      <c r="VT118" s="0"/>
      <c r="VU118" s="0"/>
      <c r="VV118" s="0"/>
      <c r="VW118" s="0"/>
      <c r="VX118" s="0"/>
      <c r="VY118" s="0"/>
      <c r="VZ118" s="0"/>
      <c r="WA118" s="0"/>
      <c r="WB118" s="0"/>
      <c r="WC118" s="0"/>
      <c r="WD118" s="0"/>
      <c r="WE118" s="0"/>
      <c r="WF118" s="0"/>
      <c r="WG118" s="0"/>
      <c r="WH118" s="0"/>
      <c r="WI118" s="0"/>
      <c r="WJ118" s="0"/>
      <c r="WK118" s="0"/>
      <c r="WL118" s="0"/>
      <c r="WM118" s="0"/>
      <c r="WN118" s="0"/>
      <c r="WO118" s="0"/>
      <c r="WP118" s="0"/>
      <c r="WQ118" s="0"/>
      <c r="WR118" s="0"/>
      <c r="WS118" s="0"/>
      <c r="WT118" s="0"/>
      <c r="WU118" s="0"/>
      <c r="WV118" s="0"/>
      <c r="WW118" s="0"/>
      <c r="WX118" s="0"/>
      <c r="WY118" s="0"/>
      <c r="WZ118" s="0"/>
      <c r="XA118" s="0"/>
      <c r="XB118" s="0"/>
      <c r="XC118" s="0"/>
      <c r="XD118" s="0"/>
      <c r="XE118" s="0"/>
      <c r="XF118" s="0"/>
      <c r="XG118" s="0"/>
      <c r="XH118" s="0"/>
      <c r="XI118" s="0"/>
      <c r="XJ118" s="0"/>
      <c r="XK118" s="0"/>
      <c r="XL118" s="0"/>
      <c r="XM118" s="0"/>
      <c r="XN118" s="0"/>
      <c r="XO118" s="0"/>
      <c r="XP118" s="0"/>
      <c r="XQ118" s="0"/>
      <c r="XR118" s="0"/>
      <c r="XS118" s="0"/>
      <c r="XT118" s="0"/>
      <c r="XU118" s="0"/>
      <c r="XV118" s="0"/>
      <c r="XW118" s="0"/>
      <c r="XX118" s="0"/>
      <c r="XY118" s="0"/>
      <c r="XZ118" s="0"/>
      <c r="YA118" s="0"/>
      <c r="YB118" s="0"/>
      <c r="YC118" s="0"/>
      <c r="YD118" s="0"/>
      <c r="YE118" s="0"/>
      <c r="YF118" s="0"/>
      <c r="YG118" s="0"/>
      <c r="YH118" s="0"/>
      <c r="YI118" s="0"/>
      <c r="YJ118" s="0"/>
      <c r="YK118" s="0"/>
      <c r="YL118" s="0"/>
      <c r="YM118" s="0"/>
      <c r="YN118" s="0"/>
      <c r="YO118" s="0"/>
      <c r="YP118" s="0"/>
      <c r="YQ118" s="0"/>
      <c r="YR118" s="0"/>
      <c r="YS118" s="0"/>
      <c r="YT118" s="0"/>
      <c r="YU118" s="0"/>
      <c r="YV118" s="0"/>
      <c r="YW118" s="0"/>
      <c r="YX118" s="0"/>
      <c r="YY118" s="0"/>
      <c r="YZ118" s="0"/>
      <c r="ZA118" s="0"/>
      <c r="ZB118" s="0"/>
      <c r="ZC118" s="0"/>
      <c r="ZD118" s="0"/>
      <c r="ZE118" s="0"/>
      <c r="ZF118" s="0"/>
      <c r="ZG118" s="0"/>
      <c r="ZH118" s="0"/>
      <c r="ZI118" s="0"/>
      <c r="ZJ118" s="0"/>
      <c r="ZK118" s="0"/>
      <c r="ZL118" s="0"/>
      <c r="ZM118" s="0"/>
      <c r="ZN118" s="0"/>
      <c r="ZO118" s="0"/>
      <c r="ZP118" s="0"/>
      <c r="ZQ118" s="0"/>
      <c r="ZR118" s="0"/>
      <c r="ZS118" s="0"/>
      <c r="ZT118" s="0"/>
      <c r="ZU118" s="0"/>
      <c r="ZV118" s="0"/>
      <c r="ZW118" s="0"/>
      <c r="ZX118" s="0"/>
      <c r="ZY118" s="0"/>
      <c r="ZZ118" s="0"/>
      <c r="AAA118" s="0"/>
      <c r="AAB118" s="0"/>
      <c r="AAC118" s="0"/>
      <c r="AAD118" s="0"/>
      <c r="AAE118" s="0"/>
      <c r="AAF118" s="0"/>
      <c r="AAG118" s="0"/>
      <c r="AAH118" s="0"/>
      <c r="AAI118" s="0"/>
      <c r="AAJ118" s="0"/>
      <c r="AAK118" s="0"/>
      <c r="AAL118" s="0"/>
      <c r="AAM118" s="0"/>
      <c r="AAN118" s="0"/>
      <c r="AAO118" s="0"/>
      <c r="AAP118" s="0"/>
      <c r="AAQ118" s="0"/>
      <c r="AAR118" s="0"/>
      <c r="AAS118" s="0"/>
      <c r="AAT118" s="0"/>
      <c r="AAU118" s="0"/>
      <c r="AAV118" s="0"/>
      <c r="AAW118" s="0"/>
      <c r="AAX118" s="0"/>
      <c r="AAY118" s="0"/>
      <c r="AAZ118" s="0"/>
      <c r="ABA118" s="0"/>
      <c r="ABB118" s="0"/>
      <c r="ABC118" s="0"/>
      <c r="ABD118" s="0"/>
      <c r="ABE118" s="0"/>
      <c r="ABF118" s="0"/>
      <c r="ABG118" s="0"/>
      <c r="ABH118" s="0"/>
      <c r="ABI118" s="0"/>
      <c r="ABJ118" s="0"/>
      <c r="ABK118" s="0"/>
      <c r="ABL118" s="0"/>
      <c r="ABM118" s="0"/>
      <c r="ABN118" s="0"/>
      <c r="ABO118" s="0"/>
      <c r="ABP118" s="0"/>
      <c r="ABQ118" s="0"/>
      <c r="ABR118" s="0"/>
      <c r="ABS118" s="0"/>
      <c r="ABT118" s="0"/>
      <c r="ABU118" s="0"/>
      <c r="ABV118" s="0"/>
      <c r="ABW118" s="0"/>
      <c r="ABX118" s="0"/>
      <c r="ABY118" s="0"/>
      <c r="ABZ118" s="0"/>
      <c r="ACA118" s="0"/>
      <c r="ACB118" s="0"/>
      <c r="ACC118" s="0"/>
      <c r="ACD118" s="0"/>
      <c r="ACE118" s="0"/>
      <c r="ACF118" s="0"/>
      <c r="ACG118" s="0"/>
      <c r="ACH118" s="0"/>
      <c r="ACI118" s="0"/>
      <c r="ACJ118" s="0"/>
      <c r="ACK118" s="0"/>
      <c r="ACL118" s="0"/>
      <c r="ACM118" s="0"/>
      <c r="ACN118" s="0"/>
      <c r="ACO118" s="0"/>
      <c r="ACP118" s="0"/>
      <c r="ACQ118" s="0"/>
      <c r="ACR118" s="0"/>
      <c r="ACS118" s="0"/>
      <c r="ACT118" s="0"/>
      <c r="ACU118" s="0"/>
      <c r="ACV118" s="0"/>
      <c r="ACW118" s="0"/>
      <c r="ACX118" s="0"/>
      <c r="ACY118" s="0"/>
      <c r="ACZ118" s="0"/>
      <c r="ADA118" s="0"/>
      <c r="ADB118" s="0"/>
      <c r="ADC118" s="0"/>
      <c r="ADD118" s="0"/>
      <c r="ADE118" s="0"/>
      <c r="ADF118" s="0"/>
      <c r="ADG118" s="0"/>
      <c r="ADH118" s="0"/>
      <c r="ADI118" s="0"/>
      <c r="ADJ118" s="0"/>
      <c r="ADK118" s="0"/>
      <c r="ADL118" s="0"/>
      <c r="ADM118" s="0"/>
      <c r="ADN118" s="0"/>
      <c r="ADO118" s="0"/>
      <c r="ADP118" s="0"/>
      <c r="ADQ118" s="0"/>
      <c r="ADR118" s="0"/>
      <c r="ADS118" s="0"/>
      <c r="ADT118" s="0"/>
      <c r="ADU118" s="0"/>
      <c r="ADV118" s="0"/>
      <c r="ADW118" s="0"/>
      <c r="ADX118" s="0"/>
      <c r="ADY118" s="0"/>
      <c r="ADZ118" s="0"/>
      <c r="AEA118" s="0"/>
      <c r="AEB118" s="0"/>
      <c r="AEC118" s="0"/>
      <c r="AED118" s="0"/>
      <c r="AEE118" s="0"/>
      <c r="AEF118" s="0"/>
      <c r="AEG118" s="0"/>
      <c r="AEH118" s="0"/>
      <c r="AEI118" s="0"/>
      <c r="AEJ118" s="0"/>
      <c r="AEK118" s="0"/>
      <c r="AEL118" s="0"/>
      <c r="AEM118" s="0"/>
      <c r="AEN118" s="0"/>
      <c r="AEO118" s="0"/>
      <c r="AEP118" s="0"/>
      <c r="AEQ118" s="0"/>
      <c r="AER118" s="0"/>
      <c r="AES118" s="0"/>
      <c r="AET118" s="0"/>
      <c r="AEU118" s="0"/>
      <c r="AEV118" s="0"/>
      <c r="AEW118" s="0"/>
      <c r="AEX118" s="0"/>
      <c r="AEY118" s="0"/>
      <c r="AEZ118" s="0"/>
      <c r="AFA118" s="0"/>
      <c r="AFB118" s="0"/>
      <c r="AFC118" s="0"/>
      <c r="AFD118" s="0"/>
      <c r="AFE118" s="0"/>
      <c r="AFF118" s="0"/>
      <c r="AFG118" s="0"/>
      <c r="AFH118" s="0"/>
      <c r="AFI118" s="0"/>
      <c r="AFJ118" s="0"/>
      <c r="AFK118" s="0"/>
      <c r="AFL118" s="0"/>
      <c r="AFM118" s="0"/>
      <c r="AFN118" s="0"/>
      <c r="AFO118" s="0"/>
      <c r="AFP118" s="0"/>
      <c r="AFQ118" s="0"/>
      <c r="AFR118" s="0"/>
      <c r="AFS118" s="0"/>
      <c r="AFT118" s="0"/>
      <c r="AFU118" s="0"/>
      <c r="AFV118" s="0"/>
      <c r="AFW118" s="0"/>
      <c r="AFX118" s="0"/>
      <c r="AFY118" s="0"/>
      <c r="AFZ118" s="0"/>
      <c r="AGA118" s="0"/>
      <c r="AGB118" s="0"/>
      <c r="AGC118" s="0"/>
      <c r="AGD118" s="0"/>
      <c r="AGE118" s="0"/>
      <c r="AGF118" s="0"/>
      <c r="AGG118" s="0"/>
      <c r="AGH118" s="0"/>
      <c r="AGI118" s="0"/>
      <c r="AGJ118" s="0"/>
      <c r="AGK118" s="0"/>
      <c r="AGL118" s="0"/>
      <c r="AGM118" s="0"/>
      <c r="AGN118" s="0"/>
      <c r="AGO118" s="0"/>
      <c r="AGP118" s="0"/>
      <c r="AGQ118" s="0"/>
      <c r="AGR118" s="0"/>
      <c r="AGS118" s="0"/>
      <c r="AGT118" s="0"/>
      <c r="AGU118" s="0"/>
      <c r="AGV118" s="0"/>
      <c r="AGW118" s="0"/>
      <c r="AGX118" s="0"/>
      <c r="AGY118" s="0"/>
      <c r="AGZ118" s="0"/>
      <c r="AHA118" s="0"/>
      <c r="AHB118" s="0"/>
      <c r="AHC118" s="0"/>
      <c r="AHD118" s="0"/>
      <c r="AHE118" s="0"/>
      <c r="AHF118" s="0"/>
      <c r="AHG118" s="0"/>
      <c r="AHH118" s="0"/>
      <c r="AHI118" s="0"/>
      <c r="AHJ118" s="0"/>
      <c r="AHK118" s="0"/>
      <c r="AHL118" s="0"/>
      <c r="AHM118" s="0"/>
      <c r="AHN118" s="0"/>
      <c r="AHO118" s="0"/>
      <c r="AHP118" s="0"/>
      <c r="AHQ118" s="0"/>
      <c r="AHR118" s="0"/>
      <c r="AHS118" s="0"/>
      <c r="AHT118" s="0"/>
      <c r="AHU118" s="0"/>
      <c r="AHV118" s="0"/>
      <c r="AHW118" s="0"/>
      <c r="AHX118" s="0"/>
      <c r="AHY118" s="0"/>
      <c r="AHZ118" s="0"/>
      <c r="AIA118" s="0"/>
      <c r="AIB118" s="0"/>
      <c r="AIC118" s="0"/>
      <c r="AID118" s="0"/>
      <c r="AIE118" s="0"/>
      <c r="AIF118" s="0"/>
      <c r="AIG118" s="0"/>
      <c r="AIH118" s="0"/>
      <c r="AII118" s="0"/>
      <c r="AIJ118" s="0"/>
      <c r="AIK118" s="0"/>
      <c r="AIL118" s="0"/>
      <c r="AIM118" s="0"/>
      <c r="AIN118" s="0"/>
      <c r="AIO118" s="0"/>
      <c r="AIP118" s="0"/>
      <c r="AIQ118" s="0"/>
      <c r="AIR118" s="0"/>
      <c r="AIS118" s="0"/>
      <c r="AIT118" s="0"/>
      <c r="AIU118" s="0"/>
      <c r="AIV118" s="0"/>
      <c r="AIW118" s="0"/>
      <c r="AIX118" s="0"/>
      <c r="AIY118" s="0"/>
      <c r="AIZ118" s="0"/>
      <c r="AJA118" s="0"/>
      <c r="AJB118" s="0"/>
      <c r="AJC118" s="0"/>
      <c r="AJD118" s="0"/>
      <c r="AJE118" s="0"/>
      <c r="AJF118" s="0"/>
      <c r="AJG118" s="0"/>
      <c r="AJH118" s="0"/>
      <c r="AJI118" s="0"/>
      <c r="AJJ118" s="0"/>
      <c r="AJK118" s="0"/>
      <c r="AJL118" s="0"/>
      <c r="AJM118" s="0"/>
      <c r="AJN118" s="0"/>
      <c r="AJO118" s="0"/>
      <c r="AJP118" s="0"/>
      <c r="AJQ118" s="0"/>
      <c r="AJR118" s="0"/>
      <c r="AJS118" s="0"/>
      <c r="AJT118" s="0"/>
      <c r="AJU118" s="0"/>
      <c r="AJV118" s="0"/>
      <c r="AJW118" s="0"/>
      <c r="AJX118" s="0"/>
      <c r="AJY118" s="0"/>
      <c r="AJZ118" s="0"/>
      <c r="AKA118" s="0"/>
      <c r="AKB118" s="0"/>
      <c r="AKC118" s="0"/>
      <c r="AKD118" s="0"/>
      <c r="AKE118" s="0"/>
      <c r="AKF118" s="0"/>
      <c r="AKG118" s="0"/>
      <c r="AKH118" s="0"/>
      <c r="AKI118" s="0"/>
      <c r="AKJ118" s="0"/>
      <c r="AKK118" s="0"/>
      <c r="AKL118" s="0"/>
      <c r="AKM118" s="0"/>
      <c r="AKN118" s="0"/>
      <c r="AKO118" s="0"/>
      <c r="AKP118" s="0"/>
      <c r="AKQ118" s="0"/>
      <c r="AKR118" s="0"/>
      <c r="AKS118" s="0"/>
      <c r="AKT118" s="0"/>
      <c r="AKU118" s="0"/>
      <c r="AKV118" s="0"/>
      <c r="AKW118" s="0"/>
      <c r="AKX118" s="0"/>
      <c r="AKY118" s="0"/>
      <c r="AKZ118" s="0"/>
      <c r="ALA118" s="0"/>
      <c r="ALB118" s="0"/>
      <c r="ALC118" s="0"/>
      <c r="ALD118" s="0"/>
      <c r="ALE118" s="0"/>
      <c r="ALF118" s="0"/>
      <c r="ALG118" s="0"/>
      <c r="ALH118" s="0"/>
      <c r="ALI118" s="0"/>
      <c r="ALJ118" s="0"/>
      <c r="ALK118" s="0"/>
      <c r="ALL118" s="0"/>
      <c r="ALM118" s="0"/>
      <c r="ALN118" s="0"/>
      <c r="ALO118" s="0"/>
      <c r="ALP118" s="0"/>
      <c r="ALQ118" s="0"/>
      <c r="ALR118" s="0"/>
      <c r="ALS118" s="0"/>
      <c r="ALT118" s="0"/>
      <c r="ALU118" s="0"/>
      <c r="ALV118" s="0"/>
      <c r="ALW118" s="0"/>
      <c r="ALX118" s="0"/>
      <c r="ALY118" s="0"/>
      <c r="ALZ118" s="0"/>
      <c r="AMA118" s="0"/>
      <c r="AMB118" s="0"/>
      <c r="AMC118" s="0"/>
      <c r="AMD118" s="0"/>
      <c r="AME118" s="0"/>
      <c r="AMF118" s="0"/>
      <c r="AMG118" s="0"/>
      <c r="AMH118" s="0"/>
      <c r="AMI118" s="0"/>
      <c r="AMJ118" s="0"/>
    </row>
    <row r="119" customFormat="false" ht="18" hidden="false" customHeight="true" outlineLevel="0" collapsed="false">
      <c r="A119" s="66"/>
      <c r="B119" s="382"/>
      <c r="C119" s="382"/>
      <c r="D119" s="382"/>
      <c r="E119" s="382"/>
      <c r="F119" s="395"/>
      <c r="G119" s="396" t="s">
        <v>158</v>
      </c>
      <c r="H119" s="396"/>
      <c r="I119" s="396"/>
      <c r="J119" s="396"/>
      <c r="K119" s="396"/>
      <c r="L119" s="396"/>
      <c r="M119" s="396"/>
      <c r="N119" s="396"/>
      <c r="O119" s="396"/>
      <c r="P119" s="396"/>
      <c r="Q119" s="396"/>
      <c r="R119" s="396"/>
      <c r="S119" s="396"/>
      <c r="T119" s="396"/>
      <c r="U119" s="396"/>
      <c r="V119" s="396"/>
      <c r="W119" s="396"/>
      <c r="X119" s="396"/>
      <c r="Y119" s="396"/>
      <c r="Z119" s="396"/>
      <c r="AA119" s="396"/>
      <c r="AB119" s="396"/>
      <c r="AC119" s="396"/>
      <c r="AD119" s="396"/>
      <c r="AE119" s="396"/>
      <c r="AF119" s="396"/>
      <c r="AG119" s="396"/>
      <c r="AH119" s="396"/>
      <c r="AI119" s="396"/>
      <c r="AJ119" s="396"/>
      <c r="AK119" s="396"/>
      <c r="AL119" s="73"/>
      <c r="AM119" s="303" t="n">
        <f aca="false">FALSE()</f>
        <v>0</v>
      </c>
      <c r="AN119" s="303"/>
      <c r="AO119" s="356"/>
      <c r="AP119" s="384"/>
      <c r="AQ119" s="385"/>
      <c r="AR119" s="385"/>
      <c r="AS119" s="385"/>
      <c r="AT119" s="385"/>
      <c r="AU119" s="385"/>
      <c r="AV119" s="385"/>
      <c r="AW119" s="385"/>
      <c r="AX119" s="385"/>
      <c r="AY119" s="385"/>
      <c r="AZ119" s="385"/>
      <c r="BA119" s="385"/>
      <c r="BB119" s="385"/>
      <c r="BC119" s="385"/>
      <c r="BD119" s="385"/>
      <c r="BE119" s="385"/>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c r="IW119" s="0"/>
      <c r="IX119" s="0"/>
      <c r="IY119" s="0"/>
      <c r="IZ119" s="0"/>
      <c r="JA119" s="0"/>
      <c r="JB119" s="0"/>
      <c r="JC119" s="0"/>
      <c r="JD119" s="0"/>
      <c r="JE119" s="0"/>
      <c r="JF119" s="0"/>
      <c r="JG119" s="0"/>
      <c r="JH119" s="0"/>
      <c r="JI119" s="0"/>
      <c r="JJ119" s="0"/>
      <c r="JK119" s="0"/>
      <c r="JL119" s="0"/>
      <c r="JM119" s="0"/>
      <c r="JN119" s="0"/>
      <c r="JO119" s="0"/>
      <c r="JP119" s="0"/>
      <c r="JQ119" s="0"/>
      <c r="JR119" s="0"/>
      <c r="JS119" s="0"/>
      <c r="JT119" s="0"/>
      <c r="JU119" s="0"/>
      <c r="JV119" s="0"/>
      <c r="JW119" s="0"/>
      <c r="JX119" s="0"/>
      <c r="JY119" s="0"/>
      <c r="JZ119" s="0"/>
      <c r="KA119" s="0"/>
      <c r="KB119" s="0"/>
      <c r="KC119" s="0"/>
      <c r="KD119" s="0"/>
      <c r="KE119" s="0"/>
      <c r="KF119" s="0"/>
      <c r="KG119" s="0"/>
      <c r="KH119" s="0"/>
      <c r="KI119" s="0"/>
      <c r="KJ119" s="0"/>
      <c r="KK119" s="0"/>
      <c r="KL119" s="0"/>
      <c r="KM119" s="0"/>
      <c r="KN119" s="0"/>
      <c r="KO119" s="0"/>
      <c r="KP119" s="0"/>
      <c r="KQ119" s="0"/>
      <c r="KR119" s="0"/>
      <c r="KS119" s="0"/>
      <c r="KT119" s="0"/>
      <c r="KU119" s="0"/>
      <c r="KV119" s="0"/>
      <c r="KW119" s="0"/>
      <c r="KX119" s="0"/>
      <c r="KY119" s="0"/>
      <c r="KZ119" s="0"/>
      <c r="LA119" s="0"/>
      <c r="LB119" s="0"/>
      <c r="LC119" s="0"/>
      <c r="LD119" s="0"/>
      <c r="LE119" s="0"/>
      <c r="LF119" s="0"/>
      <c r="LG119" s="0"/>
      <c r="LH119" s="0"/>
      <c r="LI119" s="0"/>
      <c r="LJ119" s="0"/>
      <c r="LK119" s="0"/>
      <c r="LL119" s="0"/>
      <c r="LM119" s="0"/>
      <c r="LN119" s="0"/>
      <c r="LO119" s="0"/>
      <c r="LP119" s="0"/>
      <c r="LQ119" s="0"/>
      <c r="LR119" s="0"/>
      <c r="LS119" s="0"/>
      <c r="LT119" s="0"/>
      <c r="LU119" s="0"/>
      <c r="LV119" s="0"/>
      <c r="LW119" s="0"/>
      <c r="LX119" s="0"/>
      <c r="LY119" s="0"/>
      <c r="LZ119" s="0"/>
      <c r="MA119" s="0"/>
      <c r="MB119" s="0"/>
      <c r="MC119" s="0"/>
      <c r="MD119" s="0"/>
      <c r="ME119" s="0"/>
      <c r="MF119" s="0"/>
      <c r="MG119" s="0"/>
      <c r="MH119" s="0"/>
      <c r="MI119" s="0"/>
      <c r="MJ119" s="0"/>
      <c r="MK119" s="0"/>
      <c r="ML119" s="0"/>
      <c r="MM119" s="0"/>
      <c r="MN119" s="0"/>
      <c r="MO119" s="0"/>
      <c r="MP119" s="0"/>
      <c r="MQ119" s="0"/>
      <c r="MR119" s="0"/>
      <c r="MS119" s="0"/>
      <c r="MT119" s="0"/>
      <c r="MU119" s="0"/>
      <c r="MV119" s="0"/>
      <c r="MW119" s="0"/>
      <c r="MX119" s="0"/>
      <c r="MY119" s="0"/>
      <c r="MZ119" s="0"/>
      <c r="NA119" s="0"/>
      <c r="NB119" s="0"/>
      <c r="NC119" s="0"/>
      <c r="ND119" s="0"/>
      <c r="NE119" s="0"/>
      <c r="NF119" s="0"/>
      <c r="NG119" s="0"/>
      <c r="NH119" s="0"/>
      <c r="NI119" s="0"/>
      <c r="NJ119" s="0"/>
      <c r="NK119" s="0"/>
      <c r="NL119" s="0"/>
      <c r="NM119" s="0"/>
      <c r="NN119" s="0"/>
      <c r="NO119" s="0"/>
      <c r="NP119" s="0"/>
      <c r="NQ119" s="0"/>
      <c r="NR119" s="0"/>
      <c r="NS119" s="0"/>
      <c r="NT119" s="0"/>
      <c r="NU119" s="0"/>
      <c r="NV119" s="0"/>
      <c r="NW119" s="0"/>
      <c r="NX119" s="0"/>
      <c r="NY119" s="0"/>
      <c r="NZ119" s="0"/>
      <c r="OA119" s="0"/>
      <c r="OB119" s="0"/>
      <c r="OC119" s="0"/>
      <c r="OD119" s="0"/>
      <c r="OE119" s="0"/>
      <c r="OF119" s="0"/>
      <c r="OG119" s="0"/>
      <c r="OH119" s="0"/>
      <c r="OI119" s="0"/>
      <c r="OJ119" s="0"/>
      <c r="OK119" s="0"/>
      <c r="OL119" s="0"/>
      <c r="OM119" s="0"/>
      <c r="ON119" s="0"/>
      <c r="OO119" s="0"/>
      <c r="OP119" s="0"/>
      <c r="OQ119" s="0"/>
      <c r="OR119" s="0"/>
      <c r="OS119" s="0"/>
      <c r="OT119" s="0"/>
      <c r="OU119" s="0"/>
      <c r="OV119" s="0"/>
      <c r="OW119" s="0"/>
      <c r="OX119" s="0"/>
      <c r="OY119" s="0"/>
      <c r="OZ119" s="0"/>
      <c r="PA119" s="0"/>
      <c r="PB119" s="0"/>
      <c r="PC119" s="0"/>
      <c r="PD119" s="0"/>
      <c r="PE119" s="0"/>
      <c r="PF119" s="0"/>
      <c r="PG119" s="0"/>
      <c r="PH119" s="0"/>
      <c r="PI119" s="0"/>
      <c r="PJ119" s="0"/>
      <c r="PK119" s="0"/>
      <c r="PL119" s="0"/>
      <c r="PM119" s="0"/>
      <c r="PN119" s="0"/>
      <c r="PO119" s="0"/>
      <c r="PP119" s="0"/>
      <c r="PQ119" s="0"/>
      <c r="PR119" s="0"/>
      <c r="PS119" s="0"/>
      <c r="PT119" s="0"/>
      <c r="PU119" s="0"/>
      <c r="PV119" s="0"/>
      <c r="PW119" s="0"/>
      <c r="PX119" s="0"/>
      <c r="PY119" s="0"/>
      <c r="PZ119" s="0"/>
      <c r="QA119" s="0"/>
      <c r="QB119" s="0"/>
      <c r="QC119" s="0"/>
      <c r="QD119" s="0"/>
      <c r="QE119" s="0"/>
      <c r="QF119" s="0"/>
      <c r="QG119" s="0"/>
      <c r="QH119" s="0"/>
      <c r="QI119" s="0"/>
      <c r="QJ119" s="0"/>
      <c r="QK119" s="0"/>
      <c r="QL119" s="0"/>
      <c r="QM119" s="0"/>
      <c r="QN119" s="0"/>
      <c r="QO119" s="0"/>
      <c r="QP119" s="0"/>
      <c r="QQ119" s="0"/>
      <c r="QR119" s="0"/>
      <c r="QS119" s="0"/>
      <c r="QT119" s="0"/>
      <c r="QU119" s="0"/>
      <c r="QV119" s="0"/>
      <c r="QW119" s="0"/>
      <c r="QX119" s="0"/>
      <c r="QY119" s="0"/>
      <c r="QZ119" s="0"/>
      <c r="RA119" s="0"/>
      <c r="RB119" s="0"/>
      <c r="RC119" s="0"/>
      <c r="RD119" s="0"/>
      <c r="RE119" s="0"/>
      <c r="RF119" s="0"/>
      <c r="RG119" s="0"/>
      <c r="RH119" s="0"/>
      <c r="RI119" s="0"/>
      <c r="RJ119" s="0"/>
      <c r="RK119" s="0"/>
      <c r="RL119" s="0"/>
      <c r="RM119" s="0"/>
      <c r="RN119" s="0"/>
      <c r="RO119" s="0"/>
      <c r="RP119" s="0"/>
      <c r="RQ119" s="0"/>
      <c r="RR119" s="0"/>
      <c r="RS119" s="0"/>
      <c r="RT119" s="0"/>
      <c r="RU119" s="0"/>
      <c r="RV119" s="0"/>
      <c r="RW119" s="0"/>
      <c r="RX119" s="0"/>
      <c r="RY119" s="0"/>
      <c r="RZ119" s="0"/>
      <c r="SA119" s="0"/>
      <c r="SB119" s="0"/>
      <c r="SC119" s="0"/>
      <c r="SD119" s="0"/>
      <c r="SE119" s="0"/>
      <c r="SF119" s="0"/>
      <c r="SG119" s="0"/>
      <c r="SH119" s="0"/>
      <c r="SI119" s="0"/>
      <c r="SJ119" s="0"/>
      <c r="SK119" s="0"/>
      <c r="SL119" s="0"/>
      <c r="SM119" s="0"/>
      <c r="SN119" s="0"/>
      <c r="SO119" s="0"/>
      <c r="SP119" s="0"/>
      <c r="SQ119" s="0"/>
      <c r="SR119" s="0"/>
      <c r="SS119" s="0"/>
      <c r="ST119" s="0"/>
      <c r="SU119" s="0"/>
      <c r="SV119" s="0"/>
      <c r="SW119" s="0"/>
      <c r="SX119" s="0"/>
      <c r="SY119" s="0"/>
      <c r="SZ119" s="0"/>
      <c r="TA119" s="0"/>
      <c r="TB119" s="0"/>
      <c r="TC119" s="0"/>
      <c r="TD119" s="0"/>
      <c r="TE119" s="0"/>
      <c r="TF119" s="0"/>
      <c r="TG119" s="0"/>
      <c r="TH119" s="0"/>
      <c r="TI119" s="0"/>
      <c r="TJ119" s="0"/>
      <c r="TK119" s="0"/>
      <c r="TL119" s="0"/>
      <c r="TM119" s="0"/>
      <c r="TN119" s="0"/>
      <c r="TO119" s="0"/>
      <c r="TP119" s="0"/>
      <c r="TQ119" s="0"/>
      <c r="TR119" s="0"/>
      <c r="TS119" s="0"/>
      <c r="TT119" s="0"/>
      <c r="TU119" s="0"/>
      <c r="TV119" s="0"/>
      <c r="TW119" s="0"/>
      <c r="TX119" s="0"/>
      <c r="TY119" s="0"/>
      <c r="TZ119" s="0"/>
      <c r="UA119" s="0"/>
      <c r="UB119" s="0"/>
      <c r="UC119" s="0"/>
      <c r="UD119" s="0"/>
      <c r="UE119" s="0"/>
      <c r="UF119" s="0"/>
      <c r="UG119" s="0"/>
      <c r="UH119" s="0"/>
      <c r="UI119" s="0"/>
      <c r="UJ119" s="0"/>
      <c r="UK119" s="0"/>
      <c r="UL119" s="0"/>
      <c r="UM119" s="0"/>
      <c r="UN119" s="0"/>
      <c r="UO119" s="0"/>
      <c r="UP119" s="0"/>
      <c r="UQ119" s="0"/>
      <c r="UR119" s="0"/>
      <c r="US119" s="0"/>
      <c r="UT119" s="0"/>
      <c r="UU119" s="0"/>
      <c r="UV119" s="0"/>
      <c r="UW119" s="0"/>
      <c r="UX119" s="0"/>
      <c r="UY119" s="0"/>
      <c r="UZ119" s="0"/>
      <c r="VA119" s="0"/>
      <c r="VB119" s="0"/>
      <c r="VC119" s="0"/>
      <c r="VD119" s="0"/>
      <c r="VE119" s="0"/>
      <c r="VF119" s="0"/>
      <c r="VG119" s="0"/>
      <c r="VH119" s="0"/>
      <c r="VI119" s="0"/>
      <c r="VJ119" s="0"/>
      <c r="VK119" s="0"/>
      <c r="VL119" s="0"/>
      <c r="VM119" s="0"/>
      <c r="VN119" s="0"/>
      <c r="VO119" s="0"/>
      <c r="VP119" s="0"/>
      <c r="VQ119" s="0"/>
      <c r="VR119" s="0"/>
      <c r="VS119" s="0"/>
      <c r="VT119" s="0"/>
      <c r="VU119" s="0"/>
      <c r="VV119" s="0"/>
      <c r="VW119" s="0"/>
      <c r="VX119" s="0"/>
      <c r="VY119" s="0"/>
      <c r="VZ119" s="0"/>
      <c r="WA119" s="0"/>
      <c r="WB119" s="0"/>
      <c r="WC119" s="0"/>
      <c r="WD119" s="0"/>
      <c r="WE119" s="0"/>
      <c r="WF119" s="0"/>
      <c r="WG119" s="0"/>
      <c r="WH119" s="0"/>
      <c r="WI119" s="0"/>
      <c r="WJ119" s="0"/>
      <c r="WK119" s="0"/>
      <c r="WL119" s="0"/>
      <c r="WM119" s="0"/>
      <c r="WN119" s="0"/>
      <c r="WO119" s="0"/>
      <c r="WP119" s="0"/>
      <c r="WQ119" s="0"/>
      <c r="WR119" s="0"/>
      <c r="WS119" s="0"/>
      <c r="WT119" s="0"/>
      <c r="WU119" s="0"/>
      <c r="WV119" s="0"/>
      <c r="WW119" s="0"/>
      <c r="WX119" s="0"/>
      <c r="WY119" s="0"/>
      <c r="WZ119" s="0"/>
      <c r="XA119" s="0"/>
      <c r="XB119" s="0"/>
      <c r="XC119" s="0"/>
      <c r="XD119" s="0"/>
      <c r="XE119" s="0"/>
      <c r="XF119" s="0"/>
      <c r="XG119" s="0"/>
      <c r="XH119" s="0"/>
      <c r="XI119" s="0"/>
      <c r="XJ119" s="0"/>
      <c r="XK119" s="0"/>
      <c r="XL119" s="0"/>
      <c r="XM119" s="0"/>
      <c r="XN119" s="0"/>
      <c r="XO119" s="0"/>
      <c r="XP119" s="0"/>
      <c r="XQ119" s="0"/>
      <c r="XR119" s="0"/>
      <c r="XS119" s="0"/>
      <c r="XT119" s="0"/>
      <c r="XU119" s="0"/>
      <c r="XV119" s="0"/>
      <c r="XW119" s="0"/>
      <c r="XX119" s="0"/>
      <c r="XY119" s="0"/>
      <c r="XZ119" s="0"/>
      <c r="YA119" s="0"/>
      <c r="YB119" s="0"/>
      <c r="YC119" s="0"/>
      <c r="YD119" s="0"/>
      <c r="YE119" s="0"/>
      <c r="YF119" s="0"/>
      <c r="YG119" s="0"/>
      <c r="YH119" s="0"/>
      <c r="YI119" s="0"/>
      <c r="YJ119" s="0"/>
      <c r="YK119" s="0"/>
      <c r="YL119" s="0"/>
      <c r="YM119" s="0"/>
      <c r="YN119" s="0"/>
      <c r="YO119" s="0"/>
      <c r="YP119" s="0"/>
      <c r="YQ119" s="0"/>
      <c r="YR119" s="0"/>
      <c r="YS119" s="0"/>
      <c r="YT119" s="0"/>
      <c r="YU119" s="0"/>
      <c r="YV119" s="0"/>
      <c r="YW119" s="0"/>
      <c r="YX119" s="0"/>
      <c r="YY119" s="0"/>
      <c r="YZ119" s="0"/>
      <c r="ZA119" s="0"/>
      <c r="ZB119" s="0"/>
      <c r="ZC119" s="0"/>
      <c r="ZD119" s="0"/>
      <c r="ZE119" s="0"/>
      <c r="ZF119" s="0"/>
      <c r="ZG119" s="0"/>
      <c r="ZH119" s="0"/>
      <c r="ZI119" s="0"/>
      <c r="ZJ119" s="0"/>
      <c r="ZK119" s="0"/>
      <c r="ZL119" s="0"/>
      <c r="ZM119" s="0"/>
      <c r="ZN119" s="0"/>
      <c r="ZO119" s="0"/>
      <c r="ZP119" s="0"/>
      <c r="ZQ119" s="0"/>
      <c r="ZR119" s="0"/>
      <c r="ZS119" s="0"/>
      <c r="ZT119" s="0"/>
      <c r="ZU119" s="0"/>
      <c r="ZV119" s="0"/>
      <c r="ZW119" s="0"/>
      <c r="ZX119" s="0"/>
      <c r="ZY119" s="0"/>
      <c r="ZZ119" s="0"/>
      <c r="AAA119" s="0"/>
      <c r="AAB119" s="0"/>
      <c r="AAC119" s="0"/>
      <c r="AAD119" s="0"/>
      <c r="AAE119" s="0"/>
      <c r="AAF119" s="0"/>
      <c r="AAG119" s="0"/>
      <c r="AAH119" s="0"/>
      <c r="AAI119" s="0"/>
      <c r="AAJ119" s="0"/>
      <c r="AAK119" s="0"/>
      <c r="AAL119" s="0"/>
      <c r="AAM119" s="0"/>
      <c r="AAN119" s="0"/>
      <c r="AAO119" s="0"/>
      <c r="AAP119" s="0"/>
      <c r="AAQ119" s="0"/>
      <c r="AAR119" s="0"/>
      <c r="AAS119" s="0"/>
      <c r="AAT119" s="0"/>
      <c r="AAU119" s="0"/>
      <c r="AAV119" s="0"/>
      <c r="AAW119" s="0"/>
      <c r="AAX119" s="0"/>
      <c r="AAY119" s="0"/>
      <c r="AAZ119" s="0"/>
      <c r="ABA119" s="0"/>
      <c r="ABB119" s="0"/>
      <c r="ABC119" s="0"/>
      <c r="ABD119" s="0"/>
      <c r="ABE119" s="0"/>
      <c r="ABF119" s="0"/>
      <c r="ABG119" s="0"/>
      <c r="ABH119" s="0"/>
      <c r="ABI119" s="0"/>
      <c r="ABJ119" s="0"/>
      <c r="ABK119" s="0"/>
      <c r="ABL119" s="0"/>
      <c r="ABM119" s="0"/>
      <c r="ABN119" s="0"/>
      <c r="ABO119" s="0"/>
      <c r="ABP119" s="0"/>
      <c r="ABQ119" s="0"/>
      <c r="ABR119" s="0"/>
      <c r="ABS119" s="0"/>
      <c r="ABT119" s="0"/>
      <c r="ABU119" s="0"/>
      <c r="ABV119" s="0"/>
      <c r="ABW119" s="0"/>
      <c r="ABX119" s="0"/>
      <c r="ABY119" s="0"/>
      <c r="ABZ119" s="0"/>
      <c r="ACA119" s="0"/>
      <c r="ACB119" s="0"/>
      <c r="ACC119" s="0"/>
      <c r="ACD119" s="0"/>
      <c r="ACE119" s="0"/>
      <c r="ACF119" s="0"/>
      <c r="ACG119" s="0"/>
      <c r="ACH119" s="0"/>
      <c r="ACI119" s="0"/>
      <c r="ACJ119" s="0"/>
      <c r="ACK119" s="0"/>
      <c r="ACL119" s="0"/>
      <c r="ACM119" s="0"/>
      <c r="ACN119" s="0"/>
      <c r="ACO119" s="0"/>
      <c r="ACP119" s="0"/>
      <c r="ACQ119" s="0"/>
      <c r="ACR119" s="0"/>
      <c r="ACS119" s="0"/>
      <c r="ACT119" s="0"/>
      <c r="ACU119" s="0"/>
      <c r="ACV119" s="0"/>
      <c r="ACW119" s="0"/>
      <c r="ACX119" s="0"/>
      <c r="ACY119" s="0"/>
      <c r="ACZ119" s="0"/>
      <c r="ADA119" s="0"/>
      <c r="ADB119" s="0"/>
      <c r="ADC119" s="0"/>
      <c r="ADD119" s="0"/>
      <c r="ADE119" s="0"/>
      <c r="ADF119" s="0"/>
      <c r="ADG119" s="0"/>
      <c r="ADH119" s="0"/>
      <c r="ADI119" s="0"/>
      <c r="ADJ119" s="0"/>
      <c r="ADK119" s="0"/>
      <c r="ADL119" s="0"/>
      <c r="ADM119" s="0"/>
      <c r="ADN119" s="0"/>
      <c r="ADO119" s="0"/>
      <c r="ADP119" s="0"/>
      <c r="ADQ119" s="0"/>
      <c r="ADR119" s="0"/>
      <c r="ADS119" s="0"/>
      <c r="ADT119" s="0"/>
      <c r="ADU119" s="0"/>
      <c r="ADV119" s="0"/>
      <c r="ADW119" s="0"/>
      <c r="ADX119" s="0"/>
      <c r="ADY119" s="0"/>
      <c r="ADZ119" s="0"/>
      <c r="AEA119" s="0"/>
      <c r="AEB119" s="0"/>
      <c r="AEC119" s="0"/>
      <c r="AED119" s="0"/>
      <c r="AEE119" s="0"/>
      <c r="AEF119" s="0"/>
      <c r="AEG119" s="0"/>
      <c r="AEH119" s="0"/>
      <c r="AEI119" s="0"/>
      <c r="AEJ119" s="0"/>
      <c r="AEK119" s="0"/>
      <c r="AEL119" s="0"/>
      <c r="AEM119" s="0"/>
      <c r="AEN119" s="0"/>
      <c r="AEO119" s="0"/>
      <c r="AEP119" s="0"/>
      <c r="AEQ119" s="0"/>
      <c r="AER119" s="0"/>
      <c r="AES119" s="0"/>
      <c r="AET119" s="0"/>
      <c r="AEU119" s="0"/>
      <c r="AEV119" s="0"/>
      <c r="AEW119" s="0"/>
      <c r="AEX119" s="0"/>
      <c r="AEY119" s="0"/>
      <c r="AEZ119" s="0"/>
      <c r="AFA119" s="0"/>
      <c r="AFB119" s="0"/>
      <c r="AFC119" s="0"/>
      <c r="AFD119" s="0"/>
      <c r="AFE119" s="0"/>
      <c r="AFF119" s="0"/>
      <c r="AFG119" s="0"/>
      <c r="AFH119" s="0"/>
      <c r="AFI119" s="0"/>
      <c r="AFJ119" s="0"/>
      <c r="AFK119" s="0"/>
      <c r="AFL119" s="0"/>
      <c r="AFM119" s="0"/>
      <c r="AFN119" s="0"/>
      <c r="AFO119" s="0"/>
      <c r="AFP119" s="0"/>
      <c r="AFQ119" s="0"/>
      <c r="AFR119" s="0"/>
      <c r="AFS119" s="0"/>
      <c r="AFT119" s="0"/>
      <c r="AFU119" s="0"/>
      <c r="AFV119" s="0"/>
      <c r="AFW119" s="0"/>
      <c r="AFX119" s="0"/>
      <c r="AFY119" s="0"/>
      <c r="AFZ119" s="0"/>
      <c r="AGA119" s="0"/>
      <c r="AGB119" s="0"/>
      <c r="AGC119" s="0"/>
      <c r="AGD119" s="0"/>
      <c r="AGE119" s="0"/>
      <c r="AGF119" s="0"/>
      <c r="AGG119" s="0"/>
      <c r="AGH119" s="0"/>
      <c r="AGI119" s="0"/>
      <c r="AGJ119" s="0"/>
      <c r="AGK119" s="0"/>
      <c r="AGL119" s="0"/>
      <c r="AGM119" s="0"/>
      <c r="AGN119" s="0"/>
      <c r="AGO119" s="0"/>
      <c r="AGP119" s="0"/>
      <c r="AGQ119" s="0"/>
      <c r="AGR119" s="0"/>
      <c r="AGS119" s="0"/>
      <c r="AGT119" s="0"/>
      <c r="AGU119" s="0"/>
      <c r="AGV119" s="0"/>
      <c r="AGW119" s="0"/>
      <c r="AGX119" s="0"/>
      <c r="AGY119" s="0"/>
      <c r="AGZ119" s="0"/>
      <c r="AHA119" s="0"/>
      <c r="AHB119" s="0"/>
      <c r="AHC119" s="0"/>
      <c r="AHD119" s="0"/>
      <c r="AHE119" s="0"/>
      <c r="AHF119" s="0"/>
      <c r="AHG119" s="0"/>
      <c r="AHH119" s="0"/>
      <c r="AHI119" s="0"/>
      <c r="AHJ119" s="0"/>
      <c r="AHK119" s="0"/>
      <c r="AHL119" s="0"/>
      <c r="AHM119" s="0"/>
      <c r="AHN119" s="0"/>
      <c r="AHO119" s="0"/>
      <c r="AHP119" s="0"/>
      <c r="AHQ119" s="0"/>
      <c r="AHR119" s="0"/>
      <c r="AHS119" s="0"/>
      <c r="AHT119" s="0"/>
      <c r="AHU119" s="0"/>
      <c r="AHV119" s="0"/>
      <c r="AHW119" s="0"/>
      <c r="AHX119" s="0"/>
      <c r="AHY119" s="0"/>
      <c r="AHZ119" s="0"/>
      <c r="AIA119" s="0"/>
      <c r="AIB119" s="0"/>
      <c r="AIC119" s="0"/>
      <c r="AID119" s="0"/>
      <c r="AIE119" s="0"/>
      <c r="AIF119" s="0"/>
      <c r="AIG119" s="0"/>
      <c r="AIH119" s="0"/>
      <c r="AII119" s="0"/>
      <c r="AIJ119" s="0"/>
      <c r="AIK119" s="0"/>
      <c r="AIL119" s="0"/>
      <c r="AIM119" s="0"/>
      <c r="AIN119" s="0"/>
      <c r="AIO119" s="0"/>
      <c r="AIP119" s="0"/>
      <c r="AIQ119" s="0"/>
      <c r="AIR119" s="0"/>
      <c r="AIS119" s="0"/>
      <c r="AIT119" s="0"/>
      <c r="AIU119" s="0"/>
      <c r="AIV119" s="0"/>
      <c r="AIW119" s="0"/>
      <c r="AIX119" s="0"/>
      <c r="AIY119" s="0"/>
      <c r="AIZ119" s="0"/>
      <c r="AJA119" s="0"/>
      <c r="AJB119" s="0"/>
      <c r="AJC119" s="0"/>
      <c r="AJD119" s="0"/>
      <c r="AJE119" s="0"/>
      <c r="AJF119" s="0"/>
      <c r="AJG119" s="0"/>
      <c r="AJH119" s="0"/>
      <c r="AJI119" s="0"/>
      <c r="AJJ119" s="0"/>
      <c r="AJK119" s="0"/>
      <c r="AJL119" s="0"/>
      <c r="AJM119" s="0"/>
      <c r="AJN119" s="0"/>
      <c r="AJO119" s="0"/>
      <c r="AJP119" s="0"/>
      <c r="AJQ119" s="0"/>
      <c r="AJR119" s="0"/>
      <c r="AJS119" s="0"/>
      <c r="AJT119" s="0"/>
      <c r="AJU119" s="0"/>
      <c r="AJV119" s="0"/>
      <c r="AJW119" s="0"/>
      <c r="AJX119" s="0"/>
      <c r="AJY119" s="0"/>
      <c r="AJZ119" s="0"/>
      <c r="AKA119" s="0"/>
      <c r="AKB119" s="0"/>
      <c r="AKC119" s="0"/>
      <c r="AKD119" s="0"/>
      <c r="AKE119" s="0"/>
      <c r="AKF119" s="0"/>
      <c r="AKG119" s="0"/>
      <c r="AKH119" s="0"/>
      <c r="AKI119" s="0"/>
      <c r="AKJ119" s="0"/>
      <c r="AKK119" s="0"/>
      <c r="AKL119" s="0"/>
      <c r="AKM119" s="0"/>
      <c r="AKN119" s="0"/>
      <c r="AKO119" s="0"/>
      <c r="AKP119" s="0"/>
      <c r="AKQ119" s="0"/>
      <c r="AKR119" s="0"/>
      <c r="AKS119" s="0"/>
      <c r="AKT119" s="0"/>
      <c r="AKU119" s="0"/>
      <c r="AKV119" s="0"/>
      <c r="AKW119" s="0"/>
      <c r="AKX119" s="0"/>
      <c r="AKY119" s="0"/>
      <c r="AKZ119" s="0"/>
      <c r="ALA119" s="0"/>
      <c r="ALB119" s="0"/>
      <c r="ALC119" s="0"/>
      <c r="ALD119" s="0"/>
      <c r="ALE119" s="0"/>
      <c r="ALF119" s="0"/>
      <c r="ALG119" s="0"/>
      <c r="ALH119" s="0"/>
      <c r="ALI119" s="0"/>
      <c r="ALJ119" s="0"/>
      <c r="ALK119" s="0"/>
      <c r="ALL119" s="0"/>
      <c r="ALM119" s="0"/>
      <c r="ALN119" s="0"/>
      <c r="ALO119" s="0"/>
      <c r="ALP119" s="0"/>
      <c r="ALQ119" s="0"/>
      <c r="ALR119" s="0"/>
      <c r="ALS119" s="0"/>
      <c r="ALT119" s="0"/>
      <c r="ALU119" s="0"/>
      <c r="ALV119" s="0"/>
      <c r="ALW119" s="0"/>
      <c r="ALX119" s="0"/>
      <c r="ALY119" s="0"/>
      <c r="ALZ119" s="0"/>
      <c r="AMA119" s="0"/>
      <c r="AMB119" s="0"/>
      <c r="AMC119" s="0"/>
      <c r="AMD119" s="0"/>
      <c r="AME119" s="0"/>
      <c r="AMF119" s="0"/>
      <c r="AMG119" s="0"/>
      <c r="AMH119" s="0"/>
      <c r="AMI119" s="0"/>
      <c r="AMJ119" s="0"/>
    </row>
    <row r="120" customFormat="false" ht="21.6" hidden="false" customHeight="true" outlineLevel="0" collapsed="false">
      <c r="A120" s="66"/>
      <c r="B120" s="382" t="s">
        <v>159</v>
      </c>
      <c r="C120" s="382"/>
      <c r="D120" s="382"/>
      <c r="E120" s="382"/>
      <c r="F120" s="397"/>
      <c r="G120" s="398" t="s">
        <v>160</v>
      </c>
      <c r="H120" s="398"/>
      <c r="I120" s="398"/>
      <c r="J120" s="398"/>
      <c r="K120" s="398"/>
      <c r="L120" s="398"/>
      <c r="M120" s="398"/>
      <c r="N120" s="398"/>
      <c r="O120" s="398"/>
      <c r="P120" s="398"/>
      <c r="Q120" s="398"/>
      <c r="R120" s="398"/>
      <c r="S120" s="398"/>
      <c r="T120" s="398"/>
      <c r="U120" s="398"/>
      <c r="V120" s="398"/>
      <c r="W120" s="398"/>
      <c r="X120" s="398"/>
      <c r="Y120" s="398"/>
      <c r="Z120" s="398"/>
      <c r="AA120" s="398"/>
      <c r="AB120" s="398"/>
      <c r="AC120" s="398"/>
      <c r="AD120" s="398"/>
      <c r="AE120" s="398"/>
      <c r="AF120" s="398"/>
      <c r="AG120" s="398"/>
      <c r="AH120" s="398"/>
      <c r="AI120" s="398"/>
      <c r="AJ120" s="398"/>
      <c r="AK120" s="394"/>
      <c r="AL120" s="73"/>
      <c r="AM120" s="303" t="n">
        <f aca="false">FALSE()</f>
        <v>0</v>
      </c>
      <c r="AN120" s="303" t="n">
        <f aca="false">COUNTIF(AM120:AM123, 1)</f>
        <v>0</v>
      </c>
      <c r="AO120" s="356"/>
      <c r="AP120" s="384"/>
      <c r="AQ120" s="385" t="str">
        <f aca="false">IF(AI105="該当", "！この区分（４項目）から２つ以上の取組が選択されていません。",  "！この区分（４項目）から１つ以上の取組が選択されていません。")</f>
        <v>！この区分（４項目）から１つ以上の取組が選択されていません。</v>
      </c>
      <c r="AR120" s="385"/>
      <c r="AS120" s="385"/>
      <c r="AT120" s="385"/>
      <c r="AU120" s="385"/>
      <c r="AV120" s="385"/>
      <c r="AW120" s="385"/>
      <c r="AX120" s="385"/>
      <c r="AY120" s="385"/>
      <c r="AZ120" s="385"/>
      <c r="BA120" s="385"/>
      <c r="BB120" s="385"/>
      <c r="BC120" s="385"/>
      <c r="BD120" s="385"/>
      <c r="BE120" s="385"/>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c r="IW120" s="0"/>
      <c r="IX120" s="0"/>
      <c r="IY120" s="0"/>
      <c r="IZ120" s="0"/>
      <c r="JA120" s="0"/>
      <c r="JB120" s="0"/>
      <c r="JC120" s="0"/>
      <c r="JD120" s="0"/>
      <c r="JE120" s="0"/>
      <c r="JF120" s="0"/>
      <c r="JG120" s="0"/>
      <c r="JH120" s="0"/>
      <c r="JI120" s="0"/>
      <c r="JJ120" s="0"/>
      <c r="JK120" s="0"/>
      <c r="JL120" s="0"/>
      <c r="JM120" s="0"/>
      <c r="JN120" s="0"/>
      <c r="JO120" s="0"/>
      <c r="JP120" s="0"/>
      <c r="JQ120" s="0"/>
      <c r="JR120" s="0"/>
      <c r="JS120" s="0"/>
      <c r="JT120" s="0"/>
      <c r="JU120" s="0"/>
      <c r="JV120" s="0"/>
      <c r="JW120" s="0"/>
      <c r="JX120" s="0"/>
      <c r="JY120" s="0"/>
      <c r="JZ120" s="0"/>
      <c r="KA120" s="0"/>
      <c r="KB120" s="0"/>
      <c r="KC120" s="0"/>
      <c r="KD120" s="0"/>
      <c r="KE120" s="0"/>
      <c r="KF120" s="0"/>
      <c r="KG120" s="0"/>
      <c r="KH120" s="0"/>
      <c r="KI120" s="0"/>
      <c r="KJ120" s="0"/>
      <c r="KK120" s="0"/>
      <c r="KL120" s="0"/>
      <c r="KM120" s="0"/>
      <c r="KN120" s="0"/>
      <c r="KO120" s="0"/>
      <c r="KP120" s="0"/>
      <c r="KQ120" s="0"/>
      <c r="KR120" s="0"/>
      <c r="KS120" s="0"/>
      <c r="KT120" s="0"/>
      <c r="KU120" s="0"/>
      <c r="KV120" s="0"/>
      <c r="KW120" s="0"/>
      <c r="KX120" s="0"/>
      <c r="KY120" s="0"/>
      <c r="KZ120" s="0"/>
      <c r="LA120" s="0"/>
      <c r="LB120" s="0"/>
      <c r="LC120" s="0"/>
      <c r="LD120" s="0"/>
      <c r="LE120" s="0"/>
      <c r="LF120" s="0"/>
      <c r="LG120" s="0"/>
      <c r="LH120" s="0"/>
      <c r="LI120" s="0"/>
      <c r="LJ120" s="0"/>
      <c r="LK120" s="0"/>
      <c r="LL120" s="0"/>
      <c r="LM120" s="0"/>
      <c r="LN120" s="0"/>
      <c r="LO120" s="0"/>
      <c r="LP120" s="0"/>
      <c r="LQ120" s="0"/>
      <c r="LR120" s="0"/>
      <c r="LS120" s="0"/>
      <c r="LT120" s="0"/>
      <c r="LU120" s="0"/>
      <c r="LV120" s="0"/>
      <c r="LW120" s="0"/>
      <c r="LX120" s="0"/>
      <c r="LY120" s="0"/>
      <c r="LZ120" s="0"/>
      <c r="MA120" s="0"/>
      <c r="MB120" s="0"/>
      <c r="MC120" s="0"/>
      <c r="MD120" s="0"/>
      <c r="ME120" s="0"/>
      <c r="MF120" s="0"/>
      <c r="MG120" s="0"/>
      <c r="MH120" s="0"/>
      <c r="MI120" s="0"/>
      <c r="MJ120" s="0"/>
      <c r="MK120" s="0"/>
      <c r="ML120" s="0"/>
      <c r="MM120" s="0"/>
      <c r="MN120" s="0"/>
      <c r="MO120" s="0"/>
      <c r="MP120" s="0"/>
      <c r="MQ120" s="0"/>
      <c r="MR120" s="0"/>
      <c r="MS120" s="0"/>
      <c r="MT120" s="0"/>
      <c r="MU120" s="0"/>
      <c r="MV120" s="0"/>
      <c r="MW120" s="0"/>
      <c r="MX120" s="0"/>
      <c r="MY120" s="0"/>
      <c r="MZ120" s="0"/>
      <c r="NA120" s="0"/>
      <c r="NB120" s="0"/>
      <c r="NC120" s="0"/>
      <c r="ND120" s="0"/>
      <c r="NE120" s="0"/>
      <c r="NF120" s="0"/>
      <c r="NG120" s="0"/>
      <c r="NH120" s="0"/>
      <c r="NI120" s="0"/>
      <c r="NJ120" s="0"/>
      <c r="NK120" s="0"/>
      <c r="NL120" s="0"/>
      <c r="NM120" s="0"/>
      <c r="NN120" s="0"/>
      <c r="NO120" s="0"/>
      <c r="NP120" s="0"/>
      <c r="NQ120" s="0"/>
      <c r="NR120" s="0"/>
      <c r="NS120" s="0"/>
      <c r="NT120" s="0"/>
      <c r="NU120" s="0"/>
      <c r="NV120" s="0"/>
      <c r="NW120" s="0"/>
      <c r="NX120" s="0"/>
      <c r="NY120" s="0"/>
      <c r="NZ120" s="0"/>
      <c r="OA120" s="0"/>
      <c r="OB120" s="0"/>
      <c r="OC120" s="0"/>
      <c r="OD120" s="0"/>
      <c r="OE120" s="0"/>
      <c r="OF120" s="0"/>
      <c r="OG120" s="0"/>
      <c r="OH120" s="0"/>
      <c r="OI120" s="0"/>
      <c r="OJ120" s="0"/>
      <c r="OK120" s="0"/>
      <c r="OL120" s="0"/>
      <c r="OM120" s="0"/>
      <c r="ON120" s="0"/>
      <c r="OO120" s="0"/>
      <c r="OP120" s="0"/>
      <c r="OQ120" s="0"/>
      <c r="OR120" s="0"/>
      <c r="OS120" s="0"/>
      <c r="OT120" s="0"/>
      <c r="OU120" s="0"/>
      <c r="OV120" s="0"/>
      <c r="OW120" s="0"/>
      <c r="OX120" s="0"/>
      <c r="OY120" s="0"/>
      <c r="OZ120" s="0"/>
      <c r="PA120" s="0"/>
      <c r="PB120" s="0"/>
      <c r="PC120" s="0"/>
      <c r="PD120" s="0"/>
      <c r="PE120" s="0"/>
      <c r="PF120" s="0"/>
      <c r="PG120" s="0"/>
      <c r="PH120" s="0"/>
      <c r="PI120" s="0"/>
      <c r="PJ120" s="0"/>
      <c r="PK120" s="0"/>
      <c r="PL120" s="0"/>
      <c r="PM120" s="0"/>
      <c r="PN120" s="0"/>
      <c r="PO120" s="0"/>
      <c r="PP120" s="0"/>
      <c r="PQ120" s="0"/>
      <c r="PR120" s="0"/>
      <c r="PS120" s="0"/>
      <c r="PT120" s="0"/>
      <c r="PU120" s="0"/>
      <c r="PV120" s="0"/>
      <c r="PW120" s="0"/>
      <c r="PX120" s="0"/>
      <c r="PY120" s="0"/>
      <c r="PZ120" s="0"/>
      <c r="QA120" s="0"/>
      <c r="QB120" s="0"/>
      <c r="QC120" s="0"/>
      <c r="QD120" s="0"/>
      <c r="QE120" s="0"/>
      <c r="QF120" s="0"/>
      <c r="QG120" s="0"/>
      <c r="QH120" s="0"/>
      <c r="QI120" s="0"/>
      <c r="QJ120" s="0"/>
      <c r="QK120" s="0"/>
      <c r="QL120" s="0"/>
      <c r="QM120" s="0"/>
      <c r="QN120" s="0"/>
      <c r="QO120" s="0"/>
      <c r="QP120" s="0"/>
      <c r="QQ120" s="0"/>
      <c r="QR120" s="0"/>
      <c r="QS120" s="0"/>
      <c r="QT120" s="0"/>
      <c r="QU120" s="0"/>
      <c r="QV120" s="0"/>
      <c r="QW120" s="0"/>
      <c r="QX120" s="0"/>
      <c r="QY120" s="0"/>
      <c r="QZ120" s="0"/>
      <c r="RA120" s="0"/>
      <c r="RB120" s="0"/>
      <c r="RC120" s="0"/>
      <c r="RD120" s="0"/>
      <c r="RE120" s="0"/>
      <c r="RF120" s="0"/>
      <c r="RG120" s="0"/>
      <c r="RH120" s="0"/>
      <c r="RI120" s="0"/>
      <c r="RJ120" s="0"/>
      <c r="RK120" s="0"/>
      <c r="RL120" s="0"/>
      <c r="RM120" s="0"/>
      <c r="RN120" s="0"/>
      <c r="RO120" s="0"/>
      <c r="RP120" s="0"/>
      <c r="RQ120" s="0"/>
      <c r="RR120" s="0"/>
      <c r="RS120" s="0"/>
      <c r="RT120" s="0"/>
      <c r="RU120" s="0"/>
      <c r="RV120" s="0"/>
      <c r="RW120" s="0"/>
      <c r="RX120" s="0"/>
      <c r="RY120" s="0"/>
      <c r="RZ120" s="0"/>
      <c r="SA120" s="0"/>
      <c r="SB120" s="0"/>
      <c r="SC120" s="0"/>
      <c r="SD120" s="0"/>
      <c r="SE120" s="0"/>
      <c r="SF120" s="0"/>
      <c r="SG120" s="0"/>
      <c r="SH120" s="0"/>
      <c r="SI120" s="0"/>
      <c r="SJ120" s="0"/>
      <c r="SK120" s="0"/>
      <c r="SL120" s="0"/>
      <c r="SM120" s="0"/>
      <c r="SN120" s="0"/>
      <c r="SO120" s="0"/>
      <c r="SP120" s="0"/>
      <c r="SQ120" s="0"/>
      <c r="SR120" s="0"/>
      <c r="SS120" s="0"/>
      <c r="ST120" s="0"/>
      <c r="SU120" s="0"/>
      <c r="SV120" s="0"/>
      <c r="SW120" s="0"/>
      <c r="SX120" s="0"/>
      <c r="SY120" s="0"/>
      <c r="SZ120" s="0"/>
      <c r="TA120" s="0"/>
      <c r="TB120" s="0"/>
      <c r="TC120" s="0"/>
      <c r="TD120" s="0"/>
      <c r="TE120" s="0"/>
      <c r="TF120" s="0"/>
      <c r="TG120" s="0"/>
      <c r="TH120" s="0"/>
      <c r="TI120" s="0"/>
      <c r="TJ120" s="0"/>
      <c r="TK120" s="0"/>
      <c r="TL120" s="0"/>
      <c r="TM120" s="0"/>
      <c r="TN120" s="0"/>
      <c r="TO120" s="0"/>
      <c r="TP120" s="0"/>
      <c r="TQ120" s="0"/>
      <c r="TR120" s="0"/>
      <c r="TS120" s="0"/>
      <c r="TT120" s="0"/>
      <c r="TU120" s="0"/>
      <c r="TV120" s="0"/>
      <c r="TW120" s="0"/>
      <c r="TX120" s="0"/>
      <c r="TY120" s="0"/>
      <c r="TZ120" s="0"/>
      <c r="UA120" s="0"/>
      <c r="UB120" s="0"/>
      <c r="UC120" s="0"/>
      <c r="UD120" s="0"/>
      <c r="UE120" s="0"/>
      <c r="UF120" s="0"/>
      <c r="UG120" s="0"/>
      <c r="UH120" s="0"/>
      <c r="UI120" s="0"/>
      <c r="UJ120" s="0"/>
      <c r="UK120" s="0"/>
      <c r="UL120" s="0"/>
      <c r="UM120" s="0"/>
      <c r="UN120" s="0"/>
      <c r="UO120" s="0"/>
      <c r="UP120" s="0"/>
      <c r="UQ120" s="0"/>
      <c r="UR120" s="0"/>
      <c r="US120" s="0"/>
      <c r="UT120" s="0"/>
      <c r="UU120" s="0"/>
      <c r="UV120" s="0"/>
      <c r="UW120" s="0"/>
      <c r="UX120" s="0"/>
      <c r="UY120" s="0"/>
      <c r="UZ120" s="0"/>
      <c r="VA120" s="0"/>
      <c r="VB120" s="0"/>
      <c r="VC120" s="0"/>
      <c r="VD120" s="0"/>
      <c r="VE120" s="0"/>
      <c r="VF120" s="0"/>
      <c r="VG120" s="0"/>
      <c r="VH120" s="0"/>
      <c r="VI120" s="0"/>
      <c r="VJ120" s="0"/>
      <c r="VK120" s="0"/>
      <c r="VL120" s="0"/>
      <c r="VM120" s="0"/>
      <c r="VN120" s="0"/>
      <c r="VO120" s="0"/>
      <c r="VP120" s="0"/>
      <c r="VQ120" s="0"/>
      <c r="VR120" s="0"/>
      <c r="VS120" s="0"/>
      <c r="VT120" s="0"/>
      <c r="VU120" s="0"/>
      <c r="VV120" s="0"/>
      <c r="VW120" s="0"/>
      <c r="VX120" s="0"/>
      <c r="VY120" s="0"/>
      <c r="VZ120" s="0"/>
      <c r="WA120" s="0"/>
      <c r="WB120" s="0"/>
      <c r="WC120" s="0"/>
      <c r="WD120" s="0"/>
      <c r="WE120" s="0"/>
      <c r="WF120" s="0"/>
      <c r="WG120" s="0"/>
      <c r="WH120" s="0"/>
      <c r="WI120" s="0"/>
      <c r="WJ120" s="0"/>
      <c r="WK120" s="0"/>
      <c r="WL120" s="0"/>
      <c r="WM120" s="0"/>
      <c r="WN120" s="0"/>
      <c r="WO120" s="0"/>
      <c r="WP120" s="0"/>
      <c r="WQ120" s="0"/>
      <c r="WR120" s="0"/>
      <c r="WS120" s="0"/>
      <c r="WT120" s="0"/>
      <c r="WU120" s="0"/>
      <c r="WV120" s="0"/>
      <c r="WW120" s="0"/>
      <c r="WX120" s="0"/>
      <c r="WY120" s="0"/>
      <c r="WZ120" s="0"/>
      <c r="XA120" s="0"/>
      <c r="XB120" s="0"/>
      <c r="XC120" s="0"/>
      <c r="XD120" s="0"/>
      <c r="XE120" s="0"/>
      <c r="XF120" s="0"/>
      <c r="XG120" s="0"/>
      <c r="XH120" s="0"/>
      <c r="XI120" s="0"/>
      <c r="XJ120" s="0"/>
      <c r="XK120" s="0"/>
      <c r="XL120" s="0"/>
      <c r="XM120" s="0"/>
      <c r="XN120" s="0"/>
      <c r="XO120" s="0"/>
      <c r="XP120" s="0"/>
      <c r="XQ120" s="0"/>
      <c r="XR120" s="0"/>
      <c r="XS120" s="0"/>
      <c r="XT120" s="0"/>
      <c r="XU120" s="0"/>
      <c r="XV120" s="0"/>
      <c r="XW120" s="0"/>
      <c r="XX120" s="0"/>
      <c r="XY120" s="0"/>
      <c r="XZ120" s="0"/>
      <c r="YA120" s="0"/>
      <c r="YB120" s="0"/>
      <c r="YC120" s="0"/>
      <c r="YD120" s="0"/>
      <c r="YE120" s="0"/>
      <c r="YF120" s="0"/>
      <c r="YG120" s="0"/>
      <c r="YH120" s="0"/>
      <c r="YI120" s="0"/>
      <c r="YJ120" s="0"/>
      <c r="YK120" s="0"/>
      <c r="YL120" s="0"/>
      <c r="YM120" s="0"/>
      <c r="YN120" s="0"/>
      <c r="YO120" s="0"/>
      <c r="YP120" s="0"/>
      <c r="YQ120" s="0"/>
      <c r="YR120" s="0"/>
      <c r="YS120" s="0"/>
      <c r="YT120" s="0"/>
      <c r="YU120" s="0"/>
      <c r="YV120" s="0"/>
      <c r="YW120" s="0"/>
      <c r="YX120" s="0"/>
      <c r="YY120" s="0"/>
      <c r="YZ120" s="0"/>
      <c r="ZA120" s="0"/>
      <c r="ZB120" s="0"/>
      <c r="ZC120" s="0"/>
      <c r="ZD120" s="0"/>
      <c r="ZE120" s="0"/>
      <c r="ZF120" s="0"/>
      <c r="ZG120" s="0"/>
      <c r="ZH120" s="0"/>
      <c r="ZI120" s="0"/>
      <c r="ZJ120" s="0"/>
      <c r="ZK120" s="0"/>
      <c r="ZL120" s="0"/>
      <c r="ZM120" s="0"/>
      <c r="ZN120" s="0"/>
      <c r="ZO120" s="0"/>
      <c r="ZP120" s="0"/>
      <c r="ZQ120" s="0"/>
      <c r="ZR120" s="0"/>
      <c r="ZS120" s="0"/>
      <c r="ZT120" s="0"/>
      <c r="ZU120" s="0"/>
      <c r="ZV120" s="0"/>
      <c r="ZW120" s="0"/>
      <c r="ZX120" s="0"/>
      <c r="ZY120" s="0"/>
      <c r="ZZ120" s="0"/>
      <c r="AAA120" s="0"/>
      <c r="AAB120" s="0"/>
      <c r="AAC120" s="0"/>
      <c r="AAD120" s="0"/>
      <c r="AAE120" s="0"/>
      <c r="AAF120" s="0"/>
      <c r="AAG120" s="0"/>
      <c r="AAH120" s="0"/>
      <c r="AAI120" s="0"/>
      <c r="AAJ120" s="0"/>
      <c r="AAK120" s="0"/>
      <c r="AAL120" s="0"/>
      <c r="AAM120" s="0"/>
      <c r="AAN120" s="0"/>
      <c r="AAO120" s="0"/>
      <c r="AAP120" s="0"/>
      <c r="AAQ120" s="0"/>
      <c r="AAR120" s="0"/>
      <c r="AAS120" s="0"/>
      <c r="AAT120" s="0"/>
      <c r="AAU120" s="0"/>
      <c r="AAV120" s="0"/>
      <c r="AAW120" s="0"/>
      <c r="AAX120" s="0"/>
      <c r="AAY120" s="0"/>
      <c r="AAZ120" s="0"/>
      <c r="ABA120" s="0"/>
      <c r="ABB120" s="0"/>
      <c r="ABC120" s="0"/>
      <c r="ABD120" s="0"/>
      <c r="ABE120" s="0"/>
      <c r="ABF120" s="0"/>
      <c r="ABG120" s="0"/>
      <c r="ABH120" s="0"/>
      <c r="ABI120" s="0"/>
      <c r="ABJ120" s="0"/>
      <c r="ABK120" s="0"/>
      <c r="ABL120" s="0"/>
      <c r="ABM120" s="0"/>
      <c r="ABN120" s="0"/>
      <c r="ABO120" s="0"/>
      <c r="ABP120" s="0"/>
      <c r="ABQ120" s="0"/>
      <c r="ABR120" s="0"/>
      <c r="ABS120" s="0"/>
      <c r="ABT120" s="0"/>
      <c r="ABU120" s="0"/>
      <c r="ABV120" s="0"/>
      <c r="ABW120" s="0"/>
      <c r="ABX120" s="0"/>
      <c r="ABY120" s="0"/>
      <c r="ABZ120" s="0"/>
      <c r="ACA120" s="0"/>
      <c r="ACB120" s="0"/>
      <c r="ACC120" s="0"/>
      <c r="ACD120" s="0"/>
      <c r="ACE120" s="0"/>
      <c r="ACF120" s="0"/>
      <c r="ACG120" s="0"/>
      <c r="ACH120" s="0"/>
      <c r="ACI120" s="0"/>
      <c r="ACJ120" s="0"/>
      <c r="ACK120" s="0"/>
      <c r="ACL120" s="0"/>
      <c r="ACM120" s="0"/>
      <c r="ACN120" s="0"/>
      <c r="ACO120" s="0"/>
      <c r="ACP120" s="0"/>
      <c r="ACQ120" s="0"/>
      <c r="ACR120" s="0"/>
      <c r="ACS120" s="0"/>
      <c r="ACT120" s="0"/>
      <c r="ACU120" s="0"/>
      <c r="ACV120" s="0"/>
      <c r="ACW120" s="0"/>
      <c r="ACX120" s="0"/>
      <c r="ACY120" s="0"/>
      <c r="ACZ120" s="0"/>
      <c r="ADA120" s="0"/>
      <c r="ADB120" s="0"/>
      <c r="ADC120" s="0"/>
      <c r="ADD120" s="0"/>
      <c r="ADE120" s="0"/>
      <c r="ADF120" s="0"/>
      <c r="ADG120" s="0"/>
      <c r="ADH120" s="0"/>
      <c r="ADI120" s="0"/>
      <c r="ADJ120" s="0"/>
      <c r="ADK120" s="0"/>
      <c r="ADL120" s="0"/>
      <c r="ADM120" s="0"/>
      <c r="ADN120" s="0"/>
      <c r="ADO120" s="0"/>
      <c r="ADP120" s="0"/>
      <c r="ADQ120" s="0"/>
      <c r="ADR120" s="0"/>
      <c r="ADS120" s="0"/>
      <c r="ADT120" s="0"/>
      <c r="ADU120" s="0"/>
      <c r="ADV120" s="0"/>
      <c r="ADW120" s="0"/>
      <c r="ADX120" s="0"/>
      <c r="ADY120" s="0"/>
      <c r="ADZ120" s="0"/>
      <c r="AEA120" s="0"/>
      <c r="AEB120" s="0"/>
      <c r="AEC120" s="0"/>
      <c r="AED120" s="0"/>
      <c r="AEE120" s="0"/>
      <c r="AEF120" s="0"/>
      <c r="AEG120" s="0"/>
      <c r="AEH120" s="0"/>
      <c r="AEI120" s="0"/>
      <c r="AEJ120" s="0"/>
      <c r="AEK120" s="0"/>
      <c r="AEL120" s="0"/>
      <c r="AEM120" s="0"/>
      <c r="AEN120" s="0"/>
      <c r="AEO120" s="0"/>
      <c r="AEP120" s="0"/>
      <c r="AEQ120" s="0"/>
      <c r="AER120" s="0"/>
      <c r="AES120" s="0"/>
      <c r="AET120" s="0"/>
      <c r="AEU120" s="0"/>
      <c r="AEV120" s="0"/>
      <c r="AEW120" s="0"/>
      <c r="AEX120" s="0"/>
      <c r="AEY120" s="0"/>
      <c r="AEZ120" s="0"/>
      <c r="AFA120" s="0"/>
      <c r="AFB120" s="0"/>
      <c r="AFC120" s="0"/>
      <c r="AFD120" s="0"/>
      <c r="AFE120" s="0"/>
      <c r="AFF120" s="0"/>
      <c r="AFG120" s="0"/>
      <c r="AFH120" s="0"/>
      <c r="AFI120" s="0"/>
      <c r="AFJ120" s="0"/>
      <c r="AFK120" s="0"/>
      <c r="AFL120" s="0"/>
      <c r="AFM120" s="0"/>
      <c r="AFN120" s="0"/>
      <c r="AFO120" s="0"/>
      <c r="AFP120" s="0"/>
      <c r="AFQ120" s="0"/>
      <c r="AFR120" s="0"/>
      <c r="AFS120" s="0"/>
      <c r="AFT120" s="0"/>
      <c r="AFU120" s="0"/>
      <c r="AFV120" s="0"/>
      <c r="AFW120" s="0"/>
      <c r="AFX120" s="0"/>
      <c r="AFY120" s="0"/>
      <c r="AFZ120" s="0"/>
      <c r="AGA120" s="0"/>
      <c r="AGB120" s="0"/>
      <c r="AGC120" s="0"/>
      <c r="AGD120" s="0"/>
      <c r="AGE120" s="0"/>
      <c r="AGF120" s="0"/>
      <c r="AGG120" s="0"/>
      <c r="AGH120" s="0"/>
      <c r="AGI120" s="0"/>
      <c r="AGJ120" s="0"/>
      <c r="AGK120" s="0"/>
      <c r="AGL120" s="0"/>
      <c r="AGM120" s="0"/>
      <c r="AGN120" s="0"/>
      <c r="AGO120" s="0"/>
      <c r="AGP120" s="0"/>
      <c r="AGQ120" s="0"/>
      <c r="AGR120" s="0"/>
      <c r="AGS120" s="0"/>
      <c r="AGT120" s="0"/>
      <c r="AGU120" s="0"/>
      <c r="AGV120" s="0"/>
      <c r="AGW120" s="0"/>
      <c r="AGX120" s="0"/>
      <c r="AGY120" s="0"/>
      <c r="AGZ120" s="0"/>
      <c r="AHA120" s="0"/>
      <c r="AHB120" s="0"/>
      <c r="AHC120" s="0"/>
      <c r="AHD120" s="0"/>
      <c r="AHE120" s="0"/>
      <c r="AHF120" s="0"/>
      <c r="AHG120" s="0"/>
      <c r="AHH120" s="0"/>
      <c r="AHI120" s="0"/>
      <c r="AHJ120" s="0"/>
      <c r="AHK120" s="0"/>
      <c r="AHL120" s="0"/>
      <c r="AHM120" s="0"/>
      <c r="AHN120" s="0"/>
      <c r="AHO120" s="0"/>
      <c r="AHP120" s="0"/>
      <c r="AHQ120" s="0"/>
      <c r="AHR120" s="0"/>
      <c r="AHS120" s="0"/>
      <c r="AHT120" s="0"/>
      <c r="AHU120" s="0"/>
      <c r="AHV120" s="0"/>
      <c r="AHW120" s="0"/>
      <c r="AHX120" s="0"/>
      <c r="AHY120" s="0"/>
      <c r="AHZ120" s="0"/>
      <c r="AIA120" s="0"/>
      <c r="AIB120" s="0"/>
      <c r="AIC120" s="0"/>
      <c r="AID120" s="0"/>
      <c r="AIE120" s="0"/>
      <c r="AIF120" s="0"/>
      <c r="AIG120" s="0"/>
      <c r="AIH120" s="0"/>
      <c r="AII120" s="0"/>
      <c r="AIJ120" s="0"/>
      <c r="AIK120" s="0"/>
      <c r="AIL120" s="0"/>
      <c r="AIM120" s="0"/>
      <c r="AIN120" s="0"/>
      <c r="AIO120" s="0"/>
      <c r="AIP120" s="0"/>
      <c r="AIQ120" s="0"/>
      <c r="AIR120" s="0"/>
      <c r="AIS120" s="0"/>
      <c r="AIT120" s="0"/>
      <c r="AIU120" s="0"/>
      <c r="AIV120" s="0"/>
      <c r="AIW120" s="0"/>
      <c r="AIX120" s="0"/>
      <c r="AIY120" s="0"/>
      <c r="AIZ120" s="0"/>
      <c r="AJA120" s="0"/>
      <c r="AJB120" s="0"/>
      <c r="AJC120" s="0"/>
      <c r="AJD120" s="0"/>
      <c r="AJE120" s="0"/>
      <c r="AJF120" s="0"/>
      <c r="AJG120" s="0"/>
      <c r="AJH120" s="0"/>
      <c r="AJI120" s="0"/>
      <c r="AJJ120" s="0"/>
      <c r="AJK120" s="0"/>
      <c r="AJL120" s="0"/>
      <c r="AJM120" s="0"/>
      <c r="AJN120" s="0"/>
      <c r="AJO120" s="0"/>
      <c r="AJP120" s="0"/>
      <c r="AJQ120" s="0"/>
      <c r="AJR120" s="0"/>
      <c r="AJS120" s="0"/>
      <c r="AJT120" s="0"/>
      <c r="AJU120" s="0"/>
      <c r="AJV120" s="0"/>
      <c r="AJW120" s="0"/>
      <c r="AJX120" s="0"/>
      <c r="AJY120" s="0"/>
      <c r="AJZ120" s="0"/>
      <c r="AKA120" s="0"/>
      <c r="AKB120" s="0"/>
      <c r="AKC120" s="0"/>
      <c r="AKD120" s="0"/>
      <c r="AKE120" s="0"/>
      <c r="AKF120" s="0"/>
      <c r="AKG120" s="0"/>
      <c r="AKH120" s="0"/>
      <c r="AKI120" s="0"/>
      <c r="AKJ120" s="0"/>
      <c r="AKK120" s="0"/>
      <c r="AKL120" s="0"/>
      <c r="AKM120" s="0"/>
      <c r="AKN120" s="0"/>
      <c r="AKO120" s="0"/>
      <c r="AKP120" s="0"/>
      <c r="AKQ120" s="0"/>
      <c r="AKR120" s="0"/>
      <c r="AKS120" s="0"/>
      <c r="AKT120" s="0"/>
      <c r="AKU120" s="0"/>
      <c r="AKV120" s="0"/>
      <c r="AKW120" s="0"/>
      <c r="AKX120" s="0"/>
      <c r="AKY120" s="0"/>
      <c r="AKZ120" s="0"/>
      <c r="ALA120" s="0"/>
      <c r="ALB120" s="0"/>
      <c r="ALC120" s="0"/>
      <c r="ALD120" s="0"/>
      <c r="ALE120" s="0"/>
      <c r="ALF120" s="0"/>
      <c r="ALG120" s="0"/>
      <c r="ALH120" s="0"/>
      <c r="ALI120" s="0"/>
      <c r="ALJ120" s="0"/>
      <c r="ALK120" s="0"/>
      <c r="ALL120" s="0"/>
      <c r="ALM120" s="0"/>
      <c r="ALN120" s="0"/>
      <c r="ALO120" s="0"/>
      <c r="ALP120" s="0"/>
      <c r="ALQ120" s="0"/>
      <c r="ALR120" s="0"/>
      <c r="ALS120" s="0"/>
      <c r="ALT120" s="0"/>
      <c r="ALU120" s="0"/>
      <c r="ALV120" s="0"/>
      <c r="ALW120" s="0"/>
      <c r="ALX120" s="0"/>
      <c r="ALY120" s="0"/>
      <c r="ALZ120" s="0"/>
      <c r="AMA120" s="0"/>
      <c r="AMB120" s="0"/>
      <c r="AMC120" s="0"/>
      <c r="AMD120" s="0"/>
      <c r="AME120" s="0"/>
      <c r="AMF120" s="0"/>
      <c r="AMG120" s="0"/>
      <c r="AMH120" s="0"/>
      <c r="AMI120" s="0"/>
      <c r="AMJ120" s="0"/>
    </row>
    <row r="121" customFormat="false" ht="21.6" hidden="false" customHeight="true" outlineLevel="0" collapsed="false">
      <c r="A121" s="66"/>
      <c r="B121" s="382"/>
      <c r="C121" s="382"/>
      <c r="D121" s="382"/>
      <c r="E121" s="382"/>
      <c r="F121" s="386"/>
      <c r="G121" s="389" t="s">
        <v>161</v>
      </c>
      <c r="H121" s="389"/>
      <c r="I121" s="389"/>
      <c r="J121" s="389"/>
      <c r="K121" s="389"/>
      <c r="L121" s="389"/>
      <c r="M121" s="389"/>
      <c r="N121" s="389"/>
      <c r="O121" s="389"/>
      <c r="P121" s="389"/>
      <c r="Q121" s="389"/>
      <c r="R121" s="389"/>
      <c r="S121" s="389"/>
      <c r="T121" s="389"/>
      <c r="U121" s="389"/>
      <c r="V121" s="389"/>
      <c r="W121" s="389"/>
      <c r="X121" s="389"/>
      <c r="Y121" s="389"/>
      <c r="Z121" s="389"/>
      <c r="AA121" s="389"/>
      <c r="AB121" s="389"/>
      <c r="AC121" s="389"/>
      <c r="AD121" s="389"/>
      <c r="AE121" s="389"/>
      <c r="AF121" s="389"/>
      <c r="AG121" s="389"/>
      <c r="AH121" s="389"/>
      <c r="AI121" s="389"/>
      <c r="AJ121" s="389"/>
      <c r="AK121" s="389"/>
      <c r="AL121" s="73"/>
      <c r="AM121" s="303" t="n">
        <f aca="false">FALSE()</f>
        <v>0</v>
      </c>
      <c r="AN121" s="303"/>
      <c r="AO121" s="356"/>
      <c r="AP121" s="384"/>
      <c r="AQ121" s="385"/>
      <c r="AR121" s="385"/>
      <c r="AS121" s="385"/>
      <c r="AT121" s="385"/>
      <c r="AU121" s="385"/>
      <c r="AV121" s="385"/>
      <c r="AW121" s="385"/>
      <c r="AX121" s="385"/>
      <c r="AY121" s="385"/>
      <c r="AZ121" s="385"/>
      <c r="BA121" s="385"/>
      <c r="BB121" s="385"/>
      <c r="BC121" s="385"/>
      <c r="BD121" s="385"/>
      <c r="BE121" s="385"/>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c r="IW121" s="0"/>
      <c r="IX121" s="0"/>
      <c r="IY121" s="0"/>
      <c r="IZ121" s="0"/>
      <c r="JA121" s="0"/>
      <c r="JB121" s="0"/>
      <c r="JC121" s="0"/>
      <c r="JD121" s="0"/>
      <c r="JE121" s="0"/>
      <c r="JF121" s="0"/>
      <c r="JG121" s="0"/>
      <c r="JH121" s="0"/>
      <c r="JI121" s="0"/>
      <c r="JJ121" s="0"/>
      <c r="JK121" s="0"/>
      <c r="JL121" s="0"/>
      <c r="JM121" s="0"/>
      <c r="JN121" s="0"/>
      <c r="JO121" s="0"/>
      <c r="JP121" s="0"/>
      <c r="JQ121" s="0"/>
      <c r="JR121" s="0"/>
      <c r="JS121" s="0"/>
      <c r="JT121" s="0"/>
      <c r="JU121" s="0"/>
      <c r="JV121" s="0"/>
      <c r="JW121" s="0"/>
      <c r="JX121" s="0"/>
      <c r="JY121" s="0"/>
      <c r="JZ121" s="0"/>
      <c r="KA121" s="0"/>
      <c r="KB121" s="0"/>
      <c r="KC121" s="0"/>
      <c r="KD121" s="0"/>
      <c r="KE121" s="0"/>
      <c r="KF121" s="0"/>
      <c r="KG121" s="0"/>
      <c r="KH121" s="0"/>
      <c r="KI121" s="0"/>
      <c r="KJ121" s="0"/>
      <c r="KK121" s="0"/>
      <c r="KL121" s="0"/>
      <c r="KM121" s="0"/>
      <c r="KN121" s="0"/>
      <c r="KO121" s="0"/>
      <c r="KP121" s="0"/>
      <c r="KQ121" s="0"/>
      <c r="KR121" s="0"/>
      <c r="KS121" s="0"/>
      <c r="KT121" s="0"/>
      <c r="KU121" s="0"/>
      <c r="KV121" s="0"/>
      <c r="KW121" s="0"/>
      <c r="KX121" s="0"/>
      <c r="KY121" s="0"/>
      <c r="KZ121" s="0"/>
      <c r="LA121" s="0"/>
      <c r="LB121" s="0"/>
      <c r="LC121" s="0"/>
      <c r="LD121" s="0"/>
      <c r="LE121" s="0"/>
      <c r="LF121" s="0"/>
      <c r="LG121" s="0"/>
      <c r="LH121" s="0"/>
      <c r="LI121" s="0"/>
      <c r="LJ121" s="0"/>
      <c r="LK121" s="0"/>
      <c r="LL121" s="0"/>
      <c r="LM121" s="0"/>
      <c r="LN121" s="0"/>
      <c r="LO121" s="0"/>
      <c r="LP121" s="0"/>
      <c r="LQ121" s="0"/>
      <c r="LR121" s="0"/>
      <c r="LS121" s="0"/>
      <c r="LT121" s="0"/>
      <c r="LU121" s="0"/>
      <c r="LV121" s="0"/>
      <c r="LW121" s="0"/>
      <c r="LX121" s="0"/>
      <c r="LY121" s="0"/>
      <c r="LZ121" s="0"/>
      <c r="MA121" s="0"/>
      <c r="MB121" s="0"/>
      <c r="MC121" s="0"/>
      <c r="MD121" s="0"/>
      <c r="ME121" s="0"/>
      <c r="MF121" s="0"/>
      <c r="MG121" s="0"/>
      <c r="MH121" s="0"/>
      <c r="MI121" s="0"/>
      <c r="MJ121" s="0"/>
      <c r="MK121" s="0"/>
      <c r="ML121" s="0"/>
      <c r="MM121" s="0"/>
      <c r="MN121" s="0"/>
      <c r="MO121" s="0"/>
      <c r="MP121" s="0"/>
      <c r="MQ121" s="0"/>
      <c r="MR121" s="0"/>
      <c r="MS121" s="0"/>
      <c r="MT121" s="0"/>
      <c r="MU121" s="0"/>
      <c r="MV121" s="0"/>
      <c r="MW121" s="0"/>
      <c r="MX121" s="0"/>
      <c r="MY121" s="0"/>
      <c r="MZ121" s="0"/>
      <c r="NA121" s="0"/>
      <c r="NB121" s="0"/>
      <c r="NC121" s="0"/>
      <c r="ND121" s="0"/>
      <c r="NE121" s="0"/>
      <c r="NF121" s="0"/>
      <c r="NG121" s="0"/>
      <c r="NH121" s="0"/>
      <c r="NI121" s="0"/>
      <c r="NJ121" s="0"/>
      <c r="NK121" s="0"/>
      <c r="NL121" s="0"/>
      <c r="NM121" s="0"/>
      <c r="NN121" s="0"/>
      <c r="NO121" s="0"/>
      <c r="NP121" s="0"/>
      <c r="NQ121" s="0"/>
      <c r="NR121" s="0"/>
      <c r="NS121" s="0"/>
      <c r="NT121" s="0"/>
      <c r="NU121" s="0"/>
      <c r="NV121" s="0"/>
      <c r="NW121" s="0"/>
      <c r="NX121" s="0"/>
      <c r="NY121" s="0"/>
      <c r="NZ121" s="0"/>
      <c r="OA121" s="0"/>
      <c r="OB121" s="0"/>
      <c r="OC121" s="0"/>
      <c r="OD121" s="0"/>
      <c r="OE121" s="0"/>
      <c r="OF121" s="0"/>
      <c r="OG121" s="0"/>
      <c r="OH121" s="0"/>
      <c r="OI121" s="0"/>
      <c r="OJ121" s="0"/>
      <c r="OK121" s="0"/>
      <c r="OL121" s="0"/>
      <c r="OM121" s="0"/>
      <c r="ON121" s="0"/>
      <c r="OO121" s="0"/>
      <c r="OP121" s="0"/>
      <c r="OQ121" s="0"/>
      <c r="OR121" s="0"/>
      <c r="OS121" s="0"/>
      <c r="OT121" s="0"/>
      <c r="OU121" s="0"/>
      <c r="OV121" s="0"/>
      <c r="OW121" s="0"/>
      <c r="OX121" s="0"/>
      <c r="OY121" s="0"/>
      <c r="OZ121" s="0"/>
      <c r="PA121" s="0"/>
      <c r="PB121" s="0"/>
      <c r="PC121" s="0"/>
      <c r="PD121" s="0"/>
      <c r="PE121" s="0"/>
      <c r="PF121" s="0"/>
      <c r="PG121" s="0"/>
      <c r="PH121" s="0"/>
      <c r="PI121" s="0"/>
      <c r="PJ121" s="0"/>
      <c r="PK121" s="0"/>
      <c r="PL121" s="0"/>
      <c r="PM121" s="0"/>
      <c r="PN121" s="0"/>
      <c r="PO121" s="0"/>
      <c r="PP121" s="0"/>
      <c r="PQ121" s="0"/>
      <c r="PR121" s="0"/>
      <c r="PS121" s="0"/>
      <c r="PT121" s="0"/>
      <c r="PU121" s="0"/>
      <c r="PV121" s="0"/>
      <c r="PW121" s="0"/>
      <c r="PX121" s="0"/>
      <c r="PY121" s="0"/>
      <c r="PZ121" s="0"/>
      <c r="QA121" s="0"/>
      <c r="QB121" s="0"/>
      <c r="QC121" s="0"/>
      <c r="QD121" s="0"/>
      <c r="QE121" s="0"/>
      <c r="QF121" s="0"/>
      <c r="QG121" s="0"/>
      <c r="QH121" s="0"/>
      <c r="QI121" s="0"/>
      <c r="QJ121" s="0"/>
      <c r="QK121" s="0"/>
      <c r="QL121" s="0"/>
      <c r="QM121" s="0"/>
      <c r="QN121" s="0"/>
      <c r="QO121" s="0"/>
      <c r="QP121" s="0"/>
      <c r="QQ121" s="0"/>
      <c r="QR121" s="0"/>
      <c r="QS121" s="0"/>
      <c r="QT121" s="0"/>
      <c r="QU121" s="0"/>
      <c r="QV121" s="0"/>
      <c r="QW121" s="0"/>
      <c r="QX121" s="0"/>
      <c r="QY121" s="0"/>
      <c r="QZ121" s="0"/>
      <c r="RA121" s="0"/>
      <c r="RB121" s="0"/>
      <c r="RC121" s="0"/>
      <c r="RD121" s="0"/>
      <c r="RE121" s="0"/>
      <c r="RF121" s="0"/>
      <c r="RG121" s="0"/>
      <c r="RH121" s="0"/>
      <c r="RI121" s="0"/>
      <c r="RJ121" s="0"/>
      <c r="RK121" s="0"/>
      <c r="RL121" s="0"/>
      <c r="RM121" s="0"/>
      <c r="RN121" s="0"/>
      <c r="RO121" s="0"/>
      <c r="RP121" s="0"/>
      <c r="RQ121" s="0"/>
      <c r="RR121" s="0"/>
      <c r="RS121" s="0"/>
      <c r="RT121" s="0"/>
      <c r="RU121" s="0"/>
      <c r="RV121" s="0"/>
      <c r="RW121" s="0"/>
      <c r="RX121" s="0"/>
      <c r="RY121" s="0"/>
      <c r="RZ121" s="0"/>
      <c r="SA121" s="0"/>
      <c r="SB121" s="0"/>
      <c r="SC121" s="0"/>
      <c r="SD121" s="0"/>
      <c r="SE121" s="0"/>
      <c r="SF121" s="0"/>
      <c r="SG121" s="0"/>
      <c r="SH121" s="0"/>
      <c r="SI121" s="0"/>
      <c r="SJ121" s="0"/>
      <c r="SK121" s="0"/>
      <c r="SL121" s="0"/>
      <c r="SM121" s="0"/>
      <c r="SN121" s="0"/>
      <c r="SO121" s="0"/>
      <c r="SP121" s="0"/>
      <c r="SQ121" s="0"/>
      <c r="SR121" s="0"/>
      <c r="SS121" s="0"/>
      <c r="ST121" s="0"/>
      <c r="SU121" s="0"/>
      <c r="SV121" s="0"/>
      <c r="SW121" s="0"/>
      <c r="SX121" s="0"/>
      <c r="SY121" s="0"/>
      <c r="SZ121" s="0"/>
      <c r="TA121" s="0"/>
      <c r="TB121" s="0"/>
      <c r="TC121" s="0"/>
      <c r="TD121" s="0"/>
      <c r="TE121" s="0"/>
      <c r="TF121" s="0"/>
      <c r="TG121" s="0"/>
      <c r="TH121" s="0"/>
      <c r="TI121" s="0"/>
      <c r="TJ121" s="0"/>
      <c r="TK121" s="0"/>
      <c r="TL121" s="0"/>
      <c r="TM121" s="0"/>
      <c r="TN121" s="0"/>
      <c r="TO121" s="0"/>
      <c r="TP121" s="0"/>
      <c r="TQ121" s="0"/>
      <c r="TR121" s="0"/>
      <c r="TS121" s="0"/>
      <c r="TT121" s="0"/>
      <c r="TU121" s="0"/>
      <c r="TV121" s="0"/>
      <c r="TW121" s="0"/>
      <c r="TX121" s="0"/>
      <c r="TY121" s="0"/>
      <c r="TZ121" s="0"/>
      <c r="UA121" s="0"/>
      <c r="UB121" s="0"/>
      <c r="UC121" s="0"/>
      <c r="UD121" s="0"/>
      <c r="UE121" s="0"/>
      <c r="UF121" s="0"/>
      <c r="UG121" s="0"/>
      <c r="UH121" s="0"/>
      <c r="UI121" s="0"/>
      <c r="UJ121" s="0"/>
      <c r="UK121" s="0"/>
      <c r="UL121" s="0"/>
      <c r="UM121" s="0"/>
      <c r="UN121" s="0"/>
      <c r="UO121" s="0"/>
      <c r="UP121" s="0"/>
      <c r="UQ121" s="0"/>
      <c r="UR121" s="0"/>
      <c r="US121" s="0"/>
      <c r="UT121" s="0"/>
      <c r="UU121" s="0"/>
      <c r="UV121" s="0"/>
      <c r="UW121" s="0"/>
      <c r="UX121" s="0"/>
      <c r="UY121" s="0"/>
      <c r="UZ121" s="0"/>
      <c r="VA121" s="0"/>
      <c r="VB121" s="0"/>
      <c r="VC121" s="0"/>
      <c r="VD121" s="0"/>
      <c r="VE121" s="0"/>
      <c r="VF121" s="0"/>
      <c r="VG121" s="0"/>
      <c r="VH121" s="0"/>
      <c r="VI121" s="0"/>
      <c r="VJ121" s="0"/>
      <c r="VK121" s="0"/>
      <c r="VL121" s="0"/>
      <c r="VM121" s="0"/>
      <c r="VN121" s="0"/>
      <c r="VO121" s="0"/>
      <c r="VP121" s="0"/>
      <c r="VQ121" s="0"/>
      <c r="VR121" s="0"/>
      <c r="VS121" s="0"/>
      <c r="VT121" s="0"/>
      <c r="VU121" s="0"/>
      <c r="VV121" s="0"/>
      <c r="VW121" s="0"/>
      <c r="VX121" s="0"/>
      <c r="VY121" s="0"/>
      <c r="VZ121" s="0"/>
      <c r="WA121" s="0"/>
      <c r="WB121" s="0"/>
      <c r="WC121" s="0"/>
      <c r="WD121" s="0"/>
      <c r="WE121" s="0"/>
      <c r="WF121" s="0"/>
      <c r="WG121" s="0"/>
      <c r="WH121" s="0"/>
      <c r="WI121" s="0"/>
      <c r="WJ121" s="0"/>
      <c r="WK121" s="0"/>
      <c r="WL121" s="0"/>
      <c r="WM121" s="0"/>
      <c r="WN121" s="0"/>
      <c r="WO121" s="0"/>
      <c r="WP121" s="0"/>
      <c r="WQ121" s="0"/>
      <c r="WR121" s="0"/>
      <c r="WS121" s="0"/>
      <c r="WT121" s="0"/>
      <c r="WU121" s="0"/>
      <c r="WV121" s="0"/>
      <c r="WW121" s="0"/>
      <c r="WX121" s="0"/>
      <c r="WY121" s="0"/>
      <c r="WZ121" s="0"/>
      <c r="XA121" s="0"/>
      <c r="XB121" s="0"/>
      <c r="XC121" s="0"/>
      <c r="XD121" s="0"/>
      <c r="XE121" s="0"/>
      <c r="XF121" s="0"/>
      <c r="XG121" s="0"/>
      <c r="XH121" s="0"/>
      <c r="XI121" s="0"/>
      <c r="XJ121" s="0"/>
      <c r="XK121" s="0"/>
      <c r="XL121" s="0"/>
      <c r="XM121" s="0"/>
      <c r="XN121" s="0"/>
      <c r="XO121" s="0"/>
      <c r="XP121" s="0"/>
      <c r="XQ121" s="0"/>
      <c r="XR121" s="0"/>
      <c r="XS121" s="0"/>
      <c r="XT121" s="0"/>
      <c r="XU121" s="0"/>
      <c r="XV121" s="0"/>
      <c r="XW121" s="0"/>
      <c r="XX121" s="0"/>
      <c r="XY121" s="0"/>
      <c r="XZ121" s="0"/>
      <c r="YA121" s="0"/>
      <c r="YB121" s="0"/>
      <c r="YC121" s="0"/>
      <c r="YD121" s="0"/>
      <c r="YE121" s="0"/>
      <c r="YF121" s="0"/>
      <c r="YG121" s="0"/>
      <c r="YH121" s="0"/>
      <c r="YI121" s="0"/>
      <c r="YJ121" s="0"/>
      <c r="YK121" s="0"/>
      <c r="YL121" s="0"/>
      <c r="YM121" s="0"/>
      <c r="YN121" s="0"/>
      <c r="YO121" s="0"/>
      <c r="YP121" s="0"/>
      <c r="YQ121" s="0"/>
      <c r="YR121" s="0"/>
      <c r="YS121" s="0"/>
      <c r="YT121" s="0"/>
      <c r="YU121" s="0"/>
      <c r="YV121" s="0"/>
      <c r="YW121" s="0"/>
      <c r="YX121" s="0"/>
      <c r="YY121" s="0"/>
      <c r="YZ121" s="0"/>
      <c r="ZA121" s="0"/>
      <c r="ZB121" s="0"/>
      <c r="ZC121" s="0"/>
      <c r="ZD121" s="0"/>
      <c r="ZE121" s="0"/>
      <c r="ZF121" s="0"/>
      <c r="ZG121" s="0"/>
      <c r="ZH121" s="0"/>
      <c r="ZI121" s="0"/>
      <c r="ZJ121" s="0"/>
      <c r="ZK121" s="0"/>
      <c r="ZL121" s="0"/>
      <c r="ZM121" s="0"/>
      <c r="ZN121" s="0"/>
      <c r="ZO121" s="0"/>
      <c r="ZP121" s="0"/>
      <c r="ZQ121" s="0"/>
      <c r="ZR121" s="0"/>
      <c r="ZS121" s="0"/>
      <c r="ZT121" s="0"/>
      <c r="ZU121" s="0"/>
      <c r="ZV121" s="0"/>
      <c r="ZW121" s="0"/>
      <c r="ZX121" s="0"/>
      <c r="ZY121" s="0"/>
      <c r="ZZ121" s="0"/>
      <c r="AAA121" s="0"/>
      <c r="AAB121" s="0"/>
      <c r="AAC121" s="0"/>
      <c r="AAD121" s="0"/>
      <c r="AAE121" s="0"/>
      <c r="AAF121" s="0"/>
      <c r="AAG121" s="0"/>
      <c r="AAH121" s="0"/>
      <c r="AAI121" s="0"/>
      <c r="AAJ121" s="0"/>
      <c r="AAK121" s="0"/>
      <c r="AAL121" s="0"/>
      <c r="AAM121" s="0"/>
      <c r="AAN121" s="0"/>
      <c r="AAO121" s="0"/>
      <c r="AAP121" s="0"/>
      <c r="AAQ121" s="0"/>
      <c r="AAR121" s="0"/>
      <c r="AAS121" s="0"/>
      <c r="AAT121" s="0"/>
      <c r="AAU121" s="0"/>
      <c r="AAV121" s="0"/>
      <c r="AAW121" s="0"/>
      <c r="AAX121" s="0"/>
      <c r="AAY121" s="0"/>
      <c r="AAZ121" s="0"/>
      <c r="ABA121" s="0"/>
      <c r="ABB121" s="0"/>
      <c r="ABC121" s="0"/>
      <c r="ABD121" s="0"/>
      <c r="ABE121" s="0"/>
      <c r="ABF121" s="0"/>
      <c r="ABG121" s="0"/>
      <c r="ABH121" s="0"/>
      <c r="ABI121" s="0"/>
      <c r="ABJ121" s="0"/>
      <c r="ABK121" s="0"/>
      <c r="ABL121" s="0"/>
      <c r="ABM121" s="0"/>
      <c r="ABN121" s="0"/>
      <c r="ABO121" s="0"/>
      <c r="ABP121" s="0"/>
      <c r="ABQ121" s="0"/>
      <c r="ABR121" s="0"/>
      <c r="ABS121" s="0"/>
      <c r="ABT121" s="0"/>
      <c r="ABU121" s="0"/>
      <c r="ABV121" s="0"/>
      <c r="ABW121" s="0"/>
      <c r="ABX121" s="0"/>
      <c r="ABY121" s="0"/>
      <c r="ABZ121" s="0"/>
      <c r="ACA121" s="0"/>
      <c r="ACB121" s="0"/>
      <c r="ACC121" s="0"/>
      <c r="ACD121" s="0"/>
      <c r="ACE121" s="0"/>
      <c r="ACF121" s="0"/>
      <c r="ACG121" s="0"/>
      <c r="ACH121" s="0"/>
      <c r="ACI121" s="0"/>
      <c r="ACJ121" s="0"/>
      <c r="ACK121" s="0"/>
      <c r="ACL121" s="0"/>
      <c r="ACM121" s="0"/>
      <c r="ACN121" s="0"/>
      <c r="ACO121" s="0"/>
      <c r="ACP121" s="0"/>
      <c r="ACQ121" s="0"/>
      <c r="ACR121" s="0"/>
      <c r="ACS121" s="0"/>
      <c r="ACT121" s="0"/>
      <c r="ACU121" s="0"/>
      <c r="ACV121" s="0"/>
      <c r="ACW121" s="0"/>
      <c r="ACX121" s="0"/>
      <c r="ACY121" s="0"/>
      <c r="ACZ121" s="0"/>
      <c r="ADA121" s="0"/>
      <c r="ADB121" s="0"/>
      <c r="ADC121" s="0"/>
      <c r="ADD121" s="0"/>
      <c r="ADE121" s="0"/>
      <c r="ADF121" s="0"/>
      <c r="ADG121" s="0"/>
      <c r="ADH121" s="0"/>
      <c r="ADI121" s="0"/>
      <c r="ADJ121" s="0"/>
      <c r="ADK121" s="0"/>
      <c r="ADL121" s="0"/>
      <c r="ADM121" s="0"/>
      <c r="ADN121" s="0"/>
      <c r="ADO121" s="0"/>
      <c r="ADP121" s="0"/>
      <c r="ADQ121" s="0"/>
      <c r="ADR121" s="0"/>
      <c r="ADS121" s="0"/>
      <c r="ADT121" s="0"/>
      <c r="ADU121" s="0"/>
      <c r="ADV121" s="0"/>
      <c r="ADW121" s="0"/>
      <c r="ADX121" s="0"/>
      <c r="ADY121" s="0"/>
      <c r="ADZ121" s="0"/>
      <c r="AEA121" s="0"/>
      <c r="AEB121" s="0"/>
      <c r="AEC121" s="0"/>
      <c r="AED121" s="0"/>
      <c r="AEE121" s="0"/>
      <c r="AEF121" s="0"/>
      <c r="AEG121" s="0"/>
      <c r="AEH121" s="0"/>
      <c r="AEI121" s="0"/>
      <c r="AEJ121" s="0"/>
      <c r="AEK121" s="0"/>
      <c r="AEL121" s="0"/>
      <c r="AEM121" s="0"/>
      <c r="AEN121" s="0"/>
      <c r="AEO121" s="0"/>
      <c r="AEP121" s="0"/>
      <c r="AEQ121" s="0"/>
      <c r="AER121" s="0"/>
      <c r="AES121" s="0"/>
      <c r="AET121" s="0"/>
      <c r="AEU121" s="0"/>
      <c r="AEV121" s="0"/>
      <c r="AEW121" s="0"/>
      <c r="AEX121" s="0"/>
      <c r="AEY121" s="0"/>
      <c r="AEZ121" s="0"/>
      <c r="AFA121" s="0"/>
      <c r="AFB121" s="0"/>
      <c r="AFC121" s="0"/>
      <c r="AFD121" s="0"/>
      <c r="AFE121" s="0"/>
      <c r="AFF121" s="0"/>
      <c r="AFG121" s="0"/>
      <c r="AFH121" s="0"/>
      <c r="AFI121" s="0"/>
      <c r="AFJ121" s="0"/>
      <c r="AFK121" s="0"/>
      <c r="AFL121" s="0"/>
      <c r="AFM121" s="0"/>
      <c r="AFN121" s="0"/>
      <c r="AFO121" s="0"/>
      <c r="AFP121" s="0"/>
      <c r="AFQ121" s="0"/>
      <c r="AFR121" s="0"/>
      <c r="AFS121" s="0"/>
      <c r="AFT121" s="0"/>
      <c r="AFU121" s="0"/>
      <c r="AFV121" s="0"/>
      <c r="AFW121" s="0"/>
      <c r="AFX121" s="0"/>
      <c r="AFY121" s="0"/>
      <c r="AFZ121" s="0"/>
      <c r="AGA121" s="0"/>
      <c r="AGB121" s="0"/>
      <c r="AGC121" s="0"/>
      <c r="AGD121" s="0"/>
      <c r="AGE121" s="0"/>
      <c r="AGF121" s="0"/>
      <c r="AGG121" s="0"/>
      <c r="AGH121" s="0"/>
      <c r="AGI121" s="0"/>
      <c r="AGJ121" s="0"/>
      <c r="AGK121" s="0"/>
      <c r="AGL121" s="0"/>
      <c r="AGM121" s="0"/>
      <c r="AGN121" s="0"/>
      <c r="AGO121" s="0"/>
      <c r="AGP121" s="0"/>
      <c r="AGQ121" s="0"/>
      <c r="AGR121" s="0"/>
      <c r="AGS121" s="0"/>
      <c r="AGT121" s="0"/>
      <c r="AGU121" s="0"/>
      <c r="AGV121" s="0"/>
      <c r="AGW121" s="0"/>
      <c r="AGX121" s="0"/>
      <c r="AGY121" s="0"/>
      <c r="AGZ121" s="0"/>
      <c r="AHA121" s="0"/>
      <c r="AHB121" s="0"/>
      <c r="AHC121" s="0"/>
      <c r="AHD121" s="0"/>
      <c r="AHE121" s="0"/>
      <c r="AHF121" s="0"/>
      <c r="AHG121" s="0"/>
      <c r="AHH121" s="0"/>
      <c r="AHI121" s="0"/>
      <c r="AHJ121" s="0"/>
      <c r="AHK121" s="0"/>
      <c r="AHL121" s="0"/>
      <c r="AHM121" s="0"/>
      <c r="AHN121" s="0"/>
      <c r="AHO121" s="0"/>
      <c r="AHP121" s="0"/>
      <c r="AHQ121" s="0"/>
      <c r="AHR121" s="0"/>
      <c r="AHS121" s="0"/>
      <c r="AHT121" s="0"/>
      <c r="AHU121" s="0"/>
      <c r="AHV121" s="0"/>
      <c r="AHW121" s="0"/>
      <c r="AHX121" s="0"/>
      <c r="AHY121" s="0"/>
      <c r="AHZ121" s="0"/>
      <c r="AIA121" s="0"/>
      <c r="AIB121" s="0"/>
      <c r="AIC121" s="0"/>
      <c r="AID121" s="0"/>
      <c r="AIE121" s="0"/>
      <c r="AIF121" s="0"/>
      <c r="AIG121" s="0"/>
      <c r="AIH121" s="0"/>
      <c r="AII121" s="0"/>
      <c r="AIJ121" s="0"/>
      <c r="AIK121" s="0"/>
      <c r="AIL121" s="0"/>
      <c r="AIM121" s="0"/>
      <c r="AIN121" s="0"/>
      <c r="AIO121" s="0"/>
      <c r="AIP121" s="0"/>
      <c r="AIQ121" s="0"/>
      <c r="AIR121" s="0"/>
      <c r="AIS121" s="0"/>
      <c r="AIT121" s="0"/>
      <c r="AIU121" s="0"/>
      <c r="AIV121" s="0"/>
      <c r="AIW121" s="0"/>
      <c r="AIX121" s="0"/>
      <c r="AIY121" s="0"/>
      <c r="AIZ121" s="0"/>
      <c r="AJA121" s="0"/>
      <c r="AJB121" s="0"/>
      <c r="AJC121" s="0"/>
      <c r="AJD121" s="0"/>
      <c r="AJE121" s="0"/>
      <c r="AJF121" s="0"/>
      <c r="AJG121" s="0"/>
      <c r="AJH121" s="0"/>
      <c r="AJI121" s="0"/>
      <c r="AJJ121" s="0"/>
      <c r="AJK121" s="0"/>
      <c r="AJL121" s="0"/>
      <c r="AJM121" s="0"/>
      <c r="AJN121" s="0"/>
      <c r="AJO121" s="0"/>
      <c r="AJP121" s="0"/>
      <c r="AJQ121" s="0"/>
      <c r="AJR121" s="0"/>
      <c r="AJS121" s="0"/>
      <c r="AJT121" s="0"/>
      <c r="AJU121" s="0"/>
      <c r="AJV121" s="0"/>
      <c r="AJW121" s="0"/>
      <c r="AJX121" s="0"/>
      <c r="AJY121" s="0"/>
      <c r="AJZ121" s="0"/>
      <c r="AKA121" s="0"/>
      <c r="AKB121" s="0"/>
      <c r="AKC121" s="0"/>
      <c r="AKD121" s="0"/>
      <c r="AKE121" s="0"/>
      <c r="AKF121" s="0"/>
      <c r="AKG121" s="0"/>
      <c r="AKH121" s="0"/>
      <c r="AKI121" s="0"/>
      <c r="AKJ121" s="0"/>
      <c r="AKK121" s="0"/>
      <c r="AKL121" s="0"/>
      <c r="AKM121" s="0"/>
      <c r="AKN121" s="0"/>
      <c r="AKO121" s="0"/>
      <c r="AKP121" s="0"/>
      <c r="AKQ121" s="0"/>
      <c r="AKR121" s="0"/>
      <c r="AKS121" s="0"/>
      <c r="AKT121" s="0"/>
      <c r="AKU121" s="0"/>
      <c r="AKV121" s="0"/>
      <c r="AKW121" s="0"/>
      <c r="AKX121" s="0"/>
      <c r="AKY121" s="0"/>
      <c r="AKZ121" s="0"/>
      <c r="ALA121" s="0"/>
      <c r="ALB121" s="0"/>
      <c r="ALC121" s="0"/>
      <c r="ALD121" s="0"/>
      <c r="ALE121" s="0"/>
      <c r="ALF121" s="0"/>
      <c r="ALG121" s="0"/>
      <c r="ALH121" s="0"/>
      <c r="ALI121" s="0"/>
      <c r="ALJ121" s="0"/>
      <c r="ALK121" s="0"/>
      <c r="ALL121" s="0"/>
      <c r="ALM121" s="0"/>
      <c r="ALN121" s="0"/>
      <c r="ALO121" s="0"/>
      <c r="ALP121" s="0"/>
      <c r="ALQ121" s="0"/>
      <c r="ALR121" s="0"/>
      <c r="ALS121" s="0"/>
      <c r="ALT121" s="0"/>
      <c r="ALU121" s="0"/>
      <c r="ALV121" s="0"/>
      <c r="ALW121" s="0"/>
      <c r="ALX121" s="0"/>
      <c r="ALY121" s="0"/>
      <c r="ALZ121" s="0"/>
      <c r="AMA121" s="0"/>
      <c r="AMB121" s="0"/>
      <c r="AMC121" s="0"/>
      <c r="AMD121" s="0"/>
      <c r="AME121" s="0"/>
      <c r="AMF121" s="0"/>
      <c r="AMG121" s="0"/>
      <c r="AMH121" s="0"/>
      <c r="AMI121" s="0"/>
      <c r="AMJ121" s="0"/>
    </row>
    <row r="122" customFormat="false" ht="23.4" hidden="false" customHeight="true" outlineLevel="0" collapsed="false">
      <c r="A122" s="66"/>
      <c r="B122" s="382"/>
      <c r="C122" s="382"/>
      <c r="D122" s="382"/>
      <c r="E122" s="382"/>
      <c r="F122" s="386"/>
      <c r="G122" s="389" t="s">
        <v>162</v>
      </c>
      <c r="H122" s="389"/>
      <c r="I122" s="389"/>
      <c r="J122" s="389"/>
      <c r="K122" s="389"/>
      <c r="L122" s="389"/>
      <c r="M122" s="389"/>
      <c r="N122" s="389"/>
      <c r="O122" s="389"/>
      <c r="P122" s="389"/>
      <c r="Q122" s="389"/>
      <c r="R122" s="389"/>
      <c r="S122" s="389"/>
      <c r="T122" s="389"/>
      <c r="U122" s="389"/>
      <c r="V122" s="389"/>
      <c r="W122" s="389"/>
      <c r="X122" s="389"/>
      <c r="Y122" s="389"/>
      <c r="Z122" s="389"/>
      <c r="AA122" s="389"/>
      <c r="AB122" s="389"/>
      <c r="AC122" s="389"/>
      <c r="AD122" s="389"/>
      <c r="AE122" s="389"/>
      <c r="AF122" s="389"/>
      <c r="AG122" s="389"/>
      <c r="AH122" s="389"/>
      <c r="AI122" s="389"/>
      <c r="AJ122" s="389"/>
      <c r="AK122" s="389"/>
      <c r="AL122" s="73"/>
      <c r="AM122" s="303" t="n">
        <f aca="false">FALSE()</f>
        <v>0</v>
      </c>
      <c r="AN122" s="303"/>
      <c r="AO122" s="356"/>
      <c r="AP122" s="384"/>
      <c r="AQ122" s="385"/>
      <c r="AR122" s="385"/>
      <c r="AS122" s="385"/>
      <c r="AT122" s="385"/>
      <c r="AU122" s="385"/>
      <c r="AV122" s="385"/>
      <c r="AW122" s="385"/>
      <c r="AX122" s="385"/>
      <c r="AY122" s="385"/>
      <c r="AZ122" s="385"/>
      <c r="BA122" s="385"/>
      <c r="BB122" s="385"/>
      <c r="BC122" s="385"/>
      <c r="BD122" s="385"/>
      <c r="BE122" s="385"/>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c r="IW122" s="0"/>
      <c r="IX122" s="0"/>
      <c r="IY122" s="0"/>
      <c r="IZ122" s="0"/>
      <c r="JA122" s="0"/>
      <c r="JB122" s="0"/>
      <c r="JC122" s="0"/>
      <c r="JD122" s="0"/>
      <c r="JE122" s="0"/>
      <c r="JF122" s="0"/>
      <c r="JG122" s="0"/>
      <c r="JH122" s="0"/>
      <c r="JI122" s="0"/>
      <c r="JJ122" s="0"/>
      <c r="JK122" s="0"/>
      <c r="JL122" s="0"/>
      <c r="JM122" s="0"/>
      <c r="JN122" s="0"/>
      <c r="JO122" s="0"/>
      <c r="JP122" s="0"/>
      <c r="JQ122" s="0"/>
      <c r="JR122" s="0"/>
      <c r="JS122" s="0"/>
      <c r="JT122" s="0"/>
      <c r="JU122" s="0"/>
      <c r="JV122" s="0"/>
      <c r="JW122" s="0"/>
      <c r="JX122" s="0"/>
      <c r="JY122" s="0"/>
      <c r="JZ122" s="0"/>
      <c r="KA122" s="0"/>
      <c r="KB122" s="0"/>
      <c r="KC122" s="0"/>
      <c r="KD122" s="0"/>
      <c r="KE122" s="0"/>
      <c r="KF122" s="0"/>
      <c r="KG122" s="0"/>
      <c r="KH122" s="0"/>
      <c r="KI122" s="0"/>
      <c r="KJ122" s="0"/>
      <c r="KK122" s="0"/>
      <c r="KL122" s="0"/>
      <c r="KM122" s="0"/>
      <c r="KN122" s="0"/>
      <c r="KO122" s="0"/>
      <c r="KP122" s="0"/>
      <c r="KQ122" s="0"/>
      <c r="KR122" s="0"/>
      <c r="KS122" s="0"/>
      <c r="KT122" s="0"/>
      <c r="KU122" s="0"/>
      <c r="KV122" s="0"/>
      <c r="KW122" s="0"/>
      <c r="KX122" s="0"/>
      <c r="KY122" s="0"/>
      <c r="KZ122" s="0"/>
      <c r="LA122" s="0"/>
      <c r="LB122" s="0"/>
      <c r="LC122" s="0"/>
      <c r="LD122" s="0"/>
      <c r="LE122" s="0"/>
      <c r="LF122" s="0"/>
      <c r="LG122" s="0"/>
      <c r="LH122" s="0"/>
      <c r="LI122" s="0"/>
      <c r="LJ122" s="0"/>
      <c r="LK122" s="0"/>
      <c r="LL122" s="0"/>
      <c r="LM122" s="0"/>
      <c r="LN122" s="0"/>
      <c r="LO122" s="0"/>
      <c r="LP122" s="0"/>
      <c r="LQ122" s="0"/>
      <c r="LR122" s="0"/>
      <c r="LS122" s="0"/>
      <c r="LT122" s="0"/>
      <c r="LU122" s="0"/>
      <c r="LV122" s="0"/>
      <c r="LW122" s="0"/>
      <c r="LX122" s="0"/>
      <c r="LY122" s="0"/>
      <c r="LZ122" s="0"/>
      <c r="MA122" s="0"/>
      <c r="MB122" s="0"/>
      <c r="MC122" s="0"/>
      <c r="MD122" s="0"/>
      <c r="ME122" s="0"/>
      <c r="MF122" s="0"/>
      <c r="MG122" s="0"/>
      <c r="MH122" s="0"/>
      <c r="MI122" s="0"/>
      <c r="MJ122" s="0"/>
      <c r="MK122" s="0"/>
      <c r="ML122" s="0"/>
      <c r="MM122" s="0"/>
      <c r="MN122" s="0"/>
      <c r="MO122" s="0"/>
      <c r="MP122" s="0"/>
      <c r="MQ122" s="0"/>
      <c r="MR122" s="0"/>
      <c r="MS122" s="0"/>
      <c r="MT122" s="0"/>
      <c r="MU122" s="0"/>
      <c r="MV122" s="0"/>
      <c r="MW122" s="0"/>
      <c r="MX122" s="0"/>
      <c r="MY122" s="0"/>
      <c r="MZ122" s="0"/>
      <c r="NA122" s="0"/>
      <c r="NB122" s="0"/>
      <c r="NC122" s="0"/>
      <c r="ND122" s="0"/>
      <c r="NE122" s="0"/>
      <c r="NF122" s="0"/>
      <c r="NG122" s="0"/>
      <c r="NH122" s="0"/>
      <c r="NI122" s="0"/>
      <c r="NJ122" s="0"/>
      <c r="NK122" s="0"/>
      <c r="NL122" s="0"/>
      <c r="NM122" s="0"/>
      <c r="NN122" s="0"/>
      <c r="NO122" s="0"/>
      <c r="NP122" s="0"/>
      <c r="NQ122" s="0"/>
      <c r="NR122" s="0"/>
      <c r="NS122" s="0"/>
      <c r="NT122" s="0"/>
      <c r="NU122" s="0"/>
      <c r="NV122" s="0"/>
      <c r="NW122" s="0"/>
      <c r="NX122" s="0"/>
      <c r="NY122" s="0"/>
      <c r="NZ122" s="0"/>
      <c r="OA122" s="0"/>
      <c r="OB122" s="0"/>
      <c r="OC122" s="0"/>
      <c r="OD122" s="0"/>
      <c r="OE122" s="0"/>
      <c r="OF122" s="0"/>
      <c r="OG122" s="0"/>
      <c r="OH122" s="0"/>
      <c r="OI122" s="0"/>
      <c r="OJ122" s="0"/>
      <c r="OK122" s="0"/>
      <c r="OL122" s="0"/>
      <c r="OM122" s="0"/>
      <c r="ON122" s="0"/>
      <c r="OO122" s="0"/>
      <c r="OP122" s="0"/>
      <c r="OQ122" s="0"/>
      <c r="OR122" s="0"/>
      <c r="OS122" s="0"/>
      <c r="OT122" s="0"/>
      <c r="OU122" s="0"/>
      <c r="OV122" s="0"/>
      <c r="OW122" s="0"/>
      <c r="OX122" s="0"/>
      <c r="OY122" s="0"/>
      <c r="OZ122" s="0"/>
      <c r="PA122" s="0"/>
      <c r="PB122" s="0"/>
      <c r="PC122" s="0"/>
      <c r="PD122" s="0"/>
      <c r="PE122" s="0"/>
      <c r="PF122" s="0"/>
      <c r="PG122" s="0"/>
      <c r="PH122" s="0"/>
      <c r="PI122" s="0"/>
      <c r="PJ122" s="0"/>
      <c r="PK122" s="0"/>
      <c r="PL122" s="0"/>
      <c r="PM122" s="0"/>
      <c r="PN122" s="0"/>
      <c r="PO122" s="0"/>
      <c r="PP122" s="0"/>
      <c r="PQ122" s="0"/>
      <c r="PR122" s="0"/>
      <c r="PS122" s="0"/>
      <c r="PT122" s="0"/>
      <c r="PU122" s="0"/>
      <c r="PV122" s="0"/>
      <c r="PW122" s="0"/>
      <c r="PX122" s="0"/>
      <c r="PY122" s="0"/>
      <c r="PZ122" s="0"/>
      <c r="QA122" s="0"/>
      <c r="QB122" s="0"/>
      <c r="QC122" s="0"/>
      <c r="QD122" s="0"/>
      <c r="QE122" s="0"/>
      <c r="QF122" s="0"/>
      <c r="QG122" s="0"/>
      <c r="QH122" s="0"/>
      <c r="QI122" s="0"/>
      <c r="QJ122" s="0"/>
      <c r="QK122" s="0"/>
      <c r="QL122" s="0"/>
      <c r="QM122" s="0"/>
      <c r="QN122" s="0"/>
      <c r="QO122" s="0"/>
      <c r="QP122" s="0"/>
      <c r="QQ122" s="0"/>
      <c r="QR122" s="0"/>
      <c r="QS122" s="0"/>
      <c r="QT122" s="0"/>
      <c r="QU122" s="0"/>
      <c r="QV122" s="0"/>
      <c r="QW122" s="0"/>
      <c r="QX122" s="0"/>
      <c r="QY122" s="0"/>
      <c r="QZ122" s="0"/>
      <c r="RA122" s="0"/>
      <c r="RB122" s="0"/>
      <c r="RC122" s="0"/>
      <c r="RD122" s="0"/>
      <c r="RE122" s="0"/>
      <c r="RF122" s="0"/>
      <c r="RG122" s="0"/>
      <c r="RH122" s="0"/>
      <c r="RI122" s="0"/>
      <c r="RJ122" s="0"/>
      <c r="RK122" s="0"/>
      <c r="RL122" s="0"/>
      <c r="RM122" s="0"/>
      <c r="RN122" s="0"/>
      <c r="RO122" s="0"/>
      <c r="RP122" s="0"/>
      <c r="RQ122" s="0"/>
      <c r="RR122" s="0"/>
      <c r="RS122" s="0"/>
      <c r="RT122" s="0"/>
      <c r="RU122" s="0"/>
      <c r="RV122" s="0"/>
      <c r="RW122" s="0"/>
      <c r="RX122" s="0"/>
      <c r="RY122" s="0"/>
      <c r="RZ122" s="0"/>
      <c r="SA122" s="0"/>
      <c r="SB122" s="0"/>
      <c r="SC122" s="0"/>
      <c r="SD122" s="0"/>
      <c r="SE122" s="0"/>
      <c r="SF122" s="0"/>
      <c r="SG122" s="0"/>
      <c r="SH122" s="0"/>
      <c r="SI122" s="0"/>
      <c r="SJ122" s="0"/>
      <c r="SK122" s="0"/>
      <c r="SL122" s="0"/>
      <c r="SM122" s="0"/>
      <c r="SN122" s="0"/>
      <c r="SO122" s="0"/>
      <c r="SP122" s="0"/>
      <c r="SQ122" s="0"/>
      <c r="SR122" s="0"/>
      <c r="SS122" s="0"/>
      <c r="ST122" s="0"/>
      <c r="SU122" s="0"/>
      <c r="SV122" s="0"/>
      <c r="SW122" s="0"/>
      <c r="SX122" s="0"/>
      <c r="SY122" s="0"/>
      <c r="SZ122" s="0"/>
      <c r="TA122" s="0"/>
      <c r="TB122" s="0"/>
      <c r="TC122" s="0"/>
      <c r="TD122" s="0"/>
      <c r="TE122" s="0"/>
      <c r="TF122" s="0"/>
      <c r="TG122" s="0"/>
      <c r="TH122" s="0"/>
      <c r="TI122" s="0"/>
      <c r="TJ122" s="0"/>
      <c r="TK122" s="0"/>
      <c r="TL122" s="0"/>
      <c r="TM122" s="0"/>
      <c r="TN122" s="0"/>
      <c r="TO122" s="0"/>
      <c r="TP122" s="0"/>
      <c r="TQ122" s="0"/>
      <c r="TR122" s="0"/>
      <c r="TS122" s="0"/>
      <c r="TT122" s="0"/>
      <c r="TU122" s="0"/>
      <c r="TV122" s="0"/>
      <c r="TW122" s="0"/>
      <c r="TX122" s="0"/>
      <c r="TY122" s="0"/>
      <c r="TZ122" s="0"/>
      <c r="UA122" s="0"/>
      <c r="UB122" s="0"/>
      <c r="UC122" s="0"/>
      <c r="UD122" s="0"/>
      <c r="UE122" s="0"/>
      <c r="UF122" s="0"/>
      <c r="UG122" s="0"/>
      <c r="UH122" s="0"/>
      <c r="UI122" s="0"/>
      <c r="UJ122" s="0"/>
      <c r="UK122" s="0"/>
      <c r="UL122" s="0"/>
      <c r="UM122" s="0"/>
      <c r="UN122" s="0"/>
      <c r="UO122" s="0"/>
      <c r="UP122" s="0"/>
      <c r="UQ122" s="0"/>
      <c r="UR122" s="0"/>
      <c r="US122" s="0"/>
      <c r="UT122" s="0"/>
      <c r="UU122" s="0"/>
      <c r="UV122" s="0"/>
      <c r="UW122" s="0"/>
      <c r="UX122" s="0"/>
      <c r="UY122" s="0"/>
      <c r="UZ122" s="0"/>
      <c r="VA122" s="0"/>
      <c r="VB122" s="0"/>
      <c r="VC122" s="0"/>
      <c r="VD122" s="0"/>
      <c r="VE122" s="0"/>
      <c r="VF122" s="0"/>
      <c r="VG122" s="0"/>
      <c r="VH122" s="0"/>
      <c r="VI122" s="0"/>
      <c r="VJ122" s="0"/>
      <c r="VK122" s="0"/>
      <c r="VL122" s="0"/>
      <c r="VM122" s="0"/>
      <c r="VN122" s="0"/>
      <c r="VO122" s="0"/>
      <c r="VP122" s="0"/>
      <c r="VQ122" s="0"/>
      <c r="VR122" s="0"/>
      <c r="VS122" s="0"/>
      <c r="VT122" s="0"/>
      <c r="VU122" s="0"/>
      <c r="VV122" s="0"/>
      <c r="VW122" s="0"/>
      <c r="VX122" s="0"/>
      <c r="VY122" s="0"/>
      <c r="VZ122" s="0"/>
      <c r="WA122" s="0"/>
      <c r="WB122" s="0"/>
      <c r="WC122" s="0"/>
      <c r="WD122" s="0"/>
      <c r="WE122" s="0"/>
      <c r="WF122" s="0"/>
      <c r="WG122" s="0"/>
      <c r="WH122" s="0"/>
      <c r="WI122" s="0"/>
      <c r="WJ122" s="0"/>
      <c r="WK122" s="0"/>
      <c r="WL122" s="0"/>
      <c r="WM122" s="0"/>
      <c r="WN122" s="0"/>
      <c r="WO122" s="0"/>
      <c r="WP122" s="0"/>
      <c r="WQ122" s="0"/>
      <c r="WR122" s="0"/>
      <c r="WS122" s="0"/>
      <c r="WT122" s="0"/>
      <c r="WU122" s="0"/>
      <c r="WV122" s="0"/>
      <c r="WW122" s="0"/>
      <c r="WX122" s="0"/>
      <c r="WY122" s="0"/>
      <c r="WZ122" s="0"/>
      <c r="XA122" s="0"/>
      <c r="XB122" s="0"/>
      <c r="XC122" s="0"/>
      <c r="XD122" s="0"/>
      <c r="XE122" s="0"/>
      <c r="XF122" s="0"/>
      <c r="XG122" s="0"/>
      <c r="XH122" s="0"/>
      <c r="XI122" s="0"/>
      <c r="XJ122" s="0"/>
      <c r="XK122" s="0"/>
      <c r="XL122" s="0"/>
      <c r="XM122" s="0"/>
      <c r="XN122" s="0"/>
      <c r="XO122" s="0"/>
      <c r="XP122" s="0"/>
      <c r="XQ122" s="0"/>
      <c r="XR122" s="0"/>
      <c r="XS122" s="0"/>
      <c r="XT122" s="0"/>
      <c r="XU122" s="0"/>
      <c r="XV122" s="0"/>
      <c r="XW122" s="0"/>
      <c r="XX122" s="0"/>
      <c r="XY122" s="0"/>
      <c r="XZ122" s="0"/>
      <c r="YA122" s="0"/>
      <c r="YB122" s="0"/>
      <c r="YC122" s="0"/>
      <c r="YD122" s="0"/>
      <c r="YE122" s="0"/>
      <c r="YF122" s="0"/>
      <c r="YG122" s="0"/>
      <c r="YH122" s="0"/>
      <c r="YI122" s="0"/>
      <c r="YJ122" s="0"/>
      <c r="YK122" s="0"/>
      <c r="YL122" s="0"/>
      <c r="YM122" s="0"/>
      <c r="YN122" s="0"/>
      <c r="YO122" s="0"/>
      <c r="YP122" s="0"/>
      <c r="YQ122" s="0"/>
      <c r="YR122" s="0"/>
      <c r="YS122" s="0"/>
      <c r="YT122" s="0"/>
      <c r="YU122" s="0"/>
      <c r="YV122" s="0"/>
      <c r="YW122" s="0"/>
      <c r="YX122" s="0"/>
      <c r="YY122" s="0"/>
      <c r="YZ122" s="0"/>
      <c r="ZA122" s="0"/>
      <c r="ZB122" s="0"/>
      <c r="ZC122" s="0"/>
      <c r="ZD122" s="0"/>
      <c r="ZE122" s="0"/>
      <c r="ZF122" s="0"/>
      <c r="ZG122" s="0"/>
      <c r="ZH122" s="0"/>
      <c r="ZI122" s="0"/>
      <c r="ZJ122" s="0"/>
      <c r="ZK122" s="0"/>
      <c r="ZL122" s="0"/>
      <c r="ZM122" s="0"/>
      <c r="ZN122" s="0"/>
      <c r="ZO122" s="0"/>
      <c r="ZP122" s="0"/>
      <c r="ZQ122" s="0"/>
      <c r="ZR122" s="0"/>
      <c r="ZS122" s="0"/>
      <c r="ZT122" s="0"/>
      <c r="ZU122" s="0"/>
      <c r="ZV122" s="0"/>
      <c r="ZW122" s="0"/>
      <c r="ZX122" s="0"/>
      <c r="ZY122" s="0"/>
      <c r="ZZ122" s="0"/>
      <c r="AAA122" s="0"/>
      <c r="AAB122" s="0"/>
      <c r="AAC122" s="0"/>
      <c r="AAD122" s="0"/>
      <c r="AAE122" s="0"/>
      <c r="AAF122" s="0"/>
      <c r="AAG122" s="0"/>
      <c r="AAH122" s="0"/>
      <c r="AAI122" s="0"/>
      <c r="AAJ122" s="0"/>
      <c r="AAK122" s="0"/>
      <c r="AAL122" s="0"/>
      <c r="AAM122" s="0"/>
      <c r="AAN122" s="0"/>
      <c r="AAO122" s="0"/>
      <c r="AAP122" s="0"/>
      <c r="AAQ122" s="0"/>
      <c r="AAR122" s="0"/>
      <c r="AAS122" s="0"/>
      <c r="AAT122" s="0"/>
      <c r="AAU122" s="0"/>
      <c r="AAV122" s="0"/>
      <c r="AAW122" s="0"/>
      <c r="AAX122" s="0"/>
      <c r="AAY122" s="0"/>
      <c r="AAZ122" s="0"/>
      <c r="ABA122" s="0"/>
      <c r="ABB122" s="0"/>
      <c r="ABC122" s="0"/>
      <c r="ABD122" s="0"/>
      <c r="ABE122" s="0"/>
      <c r="ABF122" s="0"/>
      <c r="ABG122" s="0"/>
      <c r="ABH122" s="0"/>
      <c r="ABI122" s="0"/>
      <c r="ABJ122" s="0"/>
      <c r="ABK122" s="0"/>
      <c r="ABL122" s="0"/>
      <c r="ABM122" s="0"/>
      <c r="ABN122" s="0"/>
      <c r="ABO122" s="0"/>
      <c r="ABP122" s="0"/>
      <c r="ABQ122" s="0"/>
      <c r="ABR122" s="0"/>
      <c r="ABS122" s="0"/>
      <c r="ABT122" s="0"/>
      <c r="ABU122" s="0"/>
      <c r="ABV122" s="0"/>
      <c r="ABW122" s="0"/>
      <c r="ABX122" s="0"/>
      <c r="ABY122" s="0"/>
      <c r="ABZ122" s="0"/>
      <c r="ACA122" s="0"/>
      <c r="ACB122" s="0"/>
      <c r="ACC122" s="0"/>
      <c r="ACD122" s="0"/>
      <c r="ACE122" s="0"/>
      <c r="ACF122" s="0"/>
      <c r="ACG122" s="0"/>
      <c r="ACH122" s="0"/>
      <c r="ACI122" s="0"/>
      <c r="ACJ122" s="0"/>
      <c r="ACK122" s="0"/>
      <c r="ACL122" s="0"/>
      <c r="ACM122" s="0"/>
      <c r="ACN122" s="0"/>
      <c r="ACO122" s="0"/>
      <c r="ACP122" s="0"/>
      <c r="ACQ122" s="0"/>
      <c r="ACR122" s="0"/>
      <c r="ACS122" s="0"/>
      <c r="ACT122" s="0"/>
      <c r="ACU122" s="0"/>
      <c r="ACV122" s="0"/>
      <c r="ACW122" s="0"/>
      <c r="ACX122" s="0"/>
      <c r="ACY122" s="0"/>
      <c r="ACZ122" s="0"/>
      <c r="ADA122" s="0"/>
      <c r="ADB122" s="0"/>
      <c r="ADC122" s="0"/>
      <c r="ADD122" s="0"/>
      <c r="ADE122" s="0"/>
      <c r="ADF122" s="0"/>
      <c r="ADG122" s="0"/>
      <c r="ADH122" s="0"/>
      <c r="ADI122" s="0"/>
      <c r="ADJ122" s="0"/>
      <c r="ADK122" s="0"/>
      <c r="ADL122" s="0"/>
      <c r="ADM122" s="0"/>
      <c r="ADN122" s="0"/>
      <c r="ADO122" s="0"/>
      <c r="ADP122" s="0"/>
      <c r="ADQ122" s="0"/>
      <c r="ADR122" s="0"/>
      <c r="ADS122" s="0"/>
      <c r="ADT122" s="0"/>
      <c r="ADU122" s="0"/>
      <c r="ADV122" s="0"/>
      <c r="ADW122" s="0"/>
      <c r="ADX122" s="0"/>
      <c r="ADY122" s="0"/>
      <c r="ADZ122" s="0"/>
      <c r="AEA122" s="0"/>
      <c r="AEB122" s="0"/>
      <c r="AEC122" s="0"/>
      <c r="AED122" s="0"/>
      <c r="AEE122" s="0"/>
      <c r="AEF122" s="0"/>
      <c r="AEG122" s="0"/>
      <c r="AEH122" s="0"/>
      <c r="AEI122" s="0"/>
      <c r="AEJ122" s="0"/>
      <c r="AEK122" s="0"/>
      <c r="AEL122" s="0"/>
      <c r="AEM122" s="0"/>
      <c r="AEN122" s="0"/>
      <c r="AEO122" s="0"/>
      <c r="AEP122" s="0"/>
      <c r="AEQ122" s="0"/>
      <c r="AER122" s="0"/>
      <c r="AES122" s="0"/>
      <c r="AET122" s="0"/>
      <c r="AEU122" s="0"/>
      <c r="AEV122" s="0"/>
      <c r="AEW122" s="0"/>
      <c r="AEX122" s="0"/>
      <c r="AEY122" s="0"/>
      <c r="AEZ122" s="0"/>
      <c r="AFA122" s="0"/>
      <c r="AFB122" s="0"/>
      <c r="AFC122" s="0"/>
      <c r="AFD122" s="0"/>
      <c r="AFE122" s="0"/>
      <c r="AFF122" s="0"/>
      <c r="AFG122" s="0"/>
      <c r="AFH122" s="0"/>
      <c r="AFI122" s="0"/>
      <c r="AFJ122" s="0"/>
      <c r="AFK122" s="0"/>
      <c r="AFL122" s="0"/>
      <c r="AFM122" s="0"/>
      <c r="AFN122" s="0"/>
      <c r="AFO122" s="0"/>
      <c r="AFP122" s="0"/>
      <c r="AFQ122" s="0"/>
      <c r="AFR122" s="0"/>
      <c r="AFS122" s="0"/>
      <c r="AFT122" s="0"/>
      <c r="AFU122" s="0"/>
      <c r="AFV122" s="0"/>
      <c r="AFW122" s="0"/>
      <c r="AFX122" s="0"/>
      <c r="AFY122" s="0"/>
      <c r="AFZ122" s="0"/>
      <c r="AGA122" s="0"/>
      <c r="AGB122" s="0"/>
      <c r="AGC122" s="0"/>
      <c r="AGD122" s="0"/>
      <c r="AGE122" s="0"/>
      <c r="AGF122" s="0"/>
      <c r="AGG122" s="0"/>
      <c r="AGH122" s="0"/>
      <c r="AGI122" s="0"/>
      <c r="AGJ122" s="0"/>
      <c r="AGK122" s="0"/>
      <c r="AGL122" s="0"/>
      <c r="AGM122" s="0"/>
      <c r="AGN122" s="0"/>
      <c r="AGO122" s="0"/>
      <c r="AGP122" s="0"/>
      <c r="AGQ122" s="0"/>
      <c r="AGR122" s="0"/>
      <c r="AGS122" s="0"/>
      <c r="AGT122" s="0"/>
      <c r="AGU122" s="0"/>
      <c r="AGV122" s="0"/>
      <c r="AGW122" s="0"/>
      <c r="AGX122" s="0"/>
      <c r="AGY122" s="0"/>
      <c r="AGZ122" s="0"/>
      <c r="AHA122" s="0"/>
      <c r="AHB122" s="0"/>
      <c r="AHC122" s="0"/>
      <c r="AHD122" s="0"/>
      <c r="AHE122" s="0"/>
      <c r="AHF122" s="0"/>
      <c r="AHG122" s="0"/>
      <c r="AHH122" s="0"/>
      <c r="AHI122" s="0"/>
      <c r="AHJ122" s="0"/>
      <c r="AHK122" s="0"/>
      <c r="AHL122" s="0"/>
      <c r="AHM122" s="0"/>
      <c r="AHN122" s="0"/>
      <c r="AHO122" s="0"/>
      <c r="AHP122" s="0"/>
      <c r="AHQ122" s="0"/>
      <c r="AHR122" s="0"/>
      <c r="AHS122" s="0"/>
      <c r="AHT122" s="0"/>
      <c r="AHU122" s="0"/>
      <c r="AHV122" s="0"/>
      <c r="AHW122" s="0"/>
      <c r="AHX122" s="0"/>
      <c r="AHY122" s="0"/>
      <c r="AHZ122" s="0"/>
      <c r="AIA122" s="0"/>
      <c r="AIB122" s="0"/>
      <c r="AIC122" s="0"/>
      <c r="AID122" s="0"/>
      <c r="AIE122" s="0"/>
      <c r="AIF122" s="0"/>
      <c r="AIG122" s="0"/>
      <c r="AIH122" s="0"/>
      <c r="AII122" s="0"/>
      <c r="AIJ122" s="0"/>
      <c r="AIK122" s="0"/>
      <c r="AIL122" s="0"/>
      <c r="AIM122" s="0"/>
      <c r="AIN122" s="0"/>
      <c r="AIO122" s="0"/>
      <c r="AIP122" s="0"/>
      <c r="AIQ122" s="0"/>
      <c r="AIR122" s="0"/>
      <c r="AIS122" s="0"/>
      <c r="AIT122" s="0"/>
      <c r="AIU122" s="0"/>
      <c r="AIV122" s="0"/>
      <c r="AIW122" s="0"/>
      <c r="AIX122" s="0"/>
      <c r="AIY122" s="0"/>
      <c r="AIZ122" s="0"/>
      <c r="AJA122" s="0"/>
      <c r="AJB122" s="0"/>
      <c r="AJC122" s="0"/>
      <c r="AJD122" s="0"/>
      <c r="AJE122" s="0"/>
      <c r="AJF122" s="0"/>
      <c r="AJG122" s="0"/>
      <c r="AJH122" s="0"/>
      <c r="AJI122" s="0"/>
      <c r="AJJ122" s="0"/>
      <c r="AJK122" s="0"/>
      <c r="AJL122" s="0"/>
      <c r="AJM122" s="0"/>
      <c r="AJN122" s="0"/>
      <c r="AJO122" s="0"/>
      <c r="AJP122" s="0"/>
      <c r="AJQ122" s="0"/>
      <c r="AJR122" s="0"/>
      <c r="AJS122" s="0"/>
      <c r="AJT122" s="0"/>
      <c r="AJU122" s="0"/>
      <c r="AJV122" s="0"/>
      <c r="AJW122" s="0"/>
      <c r="AJX122" s="0"/>
      <c r="AJY122" s="0"/>
      <c r="AJZ122" s="0"/>
      <c r="AKA122" s="0"/>
      <c r="AKB122" s="0"/>
      <c r="AKC122" s="0"/>
      <c r="AKD122" s="0"/>
      <c r="AKE122" s="0"/>
      <c r="AKF122" s="0"/>
      <c r="AKG122" s="0"/>
      <c r="AKH122" s="0"/>
      <c r="AKI122" s="0"/>
      <c r="AKJ122" s="0"/>
      <c r="AKK122" s="0"/>
      <c r="AKL122" s="0"/>
      <c r="AKM122" s="0"/>
      <c r="AKN122" s="0"/>
      <c r="AKO122" s="0"/>
      <c r="AKP122" s="0"/>
      <c r="AKQ122" s="0"/>
      <c r="AKR122" s="0"/>
      <c r="AKS122" s="0"/>
      <c r="AKT122" s="0"/>
      <c r="AKU122" s="0"/>
      <c r="AKV122" s="0"/>
      <c r="AKW122" s="0"/>
      <c r="AKX122" s="0"/>
      <c r="AKY122" s="0"/>
      <c r="AKZ122" s="0"/>
      <c r="ALA122" s="0"/>
      <c r="ALB122" s="0"/>
      <c r="ALC122" s="0"/>
      <c r="ALD122" s="0"/>
      <c r="ALE122" s="0"/>
      <c r="ALF122" s="0"/>
      <c r="ALG122" s="0"/>
      <c r="ALH122" s="0"/>
      <c r="ALI122" s="0"/>
      <c r="ALJ122" s="0"/>
      <c r="ALK122" s="0"/>
      <c r="ALL122" s="0"/>
      <c r="ALM122" s="0"/>
      <c r="ALN122" s="0"/>
      <c r="ALO122" s="0"/>
      <c r="ALP122" s="0"/>
      <c r="ALQ122" s="0"/>
      <c r="ALR122" s="0"/>
      <c r="ALS122" s="0"/>
      <c r="ALT122" s="0"/>
      <c r="ALU122" s="0"/>
      <c r="ALV122" s="0"/>
      <c r="ALW122" s="0"/>
      <c r="ALX122" s="0"/>
      <c r="ALY122" s="0"/>
      <c r="ALZ122" s="0"/>
      <c r="AMA122" s="0"/>
      <c r="AMB122" s="0"/>
      <c r="AMC122" s="0"/>
      <c r="AMD122" s="0"/>
      <c r="AME122" s="0"/>
      <c r="AMF122" s="0"/>
      <c r="AMG122" s="0"/>
      <c r="AMH122" s="0"/>
      <c r="AMI122" s="0"/>
      <c r="AMJ122" s="0"/>
    </row>
    <row r="123" customFormat="false" ht="18" hidden="false" customHeight="true" outlineLevel="0" collapsed="false">
      <c r="A123" s="66"/>
      <c r="B123" s="382"/>
      <c r="C123" s="382"/>
      <c r="D123" s="382"/>
      <c r="E123" s="382"/>
      <c r="F123" s="304"/>
      <c r="G123" s="399" t="s">
        <v>163</v>
      </c>
      <c r="H123" s="399"/>
      <c r="I123" s="399"/>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c r="AG123" s="399"/>
      <c r="AH123" s="399"/>
      <c r="AI123" s="399"/>
      <c r="AJ123" s="399"/>
      <c r="AK123" s="399"/>
      <c r="AL123" s="73"/>
      <c r="AM123" s="303" t="n">
        <f aca="false">FALSE()</f>
        <v>0</v>
      </c>
      <c r="AN123" s="303"/>
      <c r="AO123" s="356"/>
      <c r="AP123" s="384"/>
      <c r="AQ123" s="385"/>
      <c r="AR123" s="385"/>
      <c r="AS123" s="385"/>
      <c r="AT123" s="385"/>
      <c r="AU123" s="385"/>
      <c r="AV123" s="385"/>
      <c r="AW123" s="385"/>
      <c r="AX123" s="385"/>
      <c r="AY123" s="385"/>
      <c r="AZ123" s="385"/>
      <c r="BA123" s="385"/>
      <c r="BB123" s="385"/>
      <c r="BC123" s="385"/>
      <c r="BD123" s="385"/>
      <c r="BE123" s="385"/>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c r="IX123" s="0"/>
      <c r="IY123" s="0"/>
      <c r="IZ123" s="0"/>
      <c r="JA123" s="0"/>
      <c r="JB123" s="0"/>
      <c r="JC123" s="0"/>
      <c r="JD123" s="0"/>
      <c r="JE123" s="0"/>
      <c r="JF123" s="0"/>
      <c r="JG123" s="0"/>
      <c r="JH123" s="0"/>
      <c r="JI123" s="0"/>
      <c r="JJ123" s="0"/>
      <c r="JK123" s="0"/>
      <c r="JL123" s="0"/>
      <c r="JM123" s="0"/>
      <c r="JN123" s="0"/>
      <c r="JO123" s="0"/>
      <c r="JP123" s="0"/>
      <c r="JQ123" s="0"/>
      <c r="JR123" s="0"/>
      <c r="JS123" s="0"/>
      <c r="JT123" s="0"/>
      <c r="JU123" s="0"/>
      <c r="JV123" s="0"/>
      <c r="JW123" s="0"/>
      <c r="JX123" s="0"/>
      <c r="JY123" s="0"/>
      <c r="JZ123" s="0"/>
      <c r="KA123" s="0"/>
      <c r="KB123" s="0"/>
      <c r="KC123" s="0"/>
      <c r="KD123" s="0"/>
      <c r="KE123" s="0"/>
      <c r="KF123" s="0"/>
      <c r="KG123" s="0"/>
      <c r="KH123" s="0"/>
      <c r="KI123" s="0"/>
      <c r="KJ123" s="0"/>
      <c r="KK123" s="0"/>
      <c r="KL123" s="0"/>
      <c r="KM123" s="0"/>
      <c r="KN123" s="0"/>
      <c r="KO123" s="0"/>
      <c r="KP123" s="0"/>
      <c r="KQ123" s="0"/>
      <c r="KR123" s="0"/>
      <c r="KS123" s="0"/>
      <c r="KT123" s="0"/>
      <c r="KU123" s="0"/>
      <c r="KV123" s="0"/>
      <c r="KW123" s="0"/>
      <c r="KX123" s="0"/>
      <c r="KY123" s="0"/>
      <c r="KZ123" s="0"/>
      <c r="LA123" s="0"/>
      <c r="LB123" s="0"/>
      <c r="LC123" s="0"/>
      <c r="LD123" s="0"/>
      <c r="LE123" s="0"/>
      <c r="LF123" s="0"/>
      <c r="LG123" s="0"/>
      <c r="LH123" s="0"/>
      <c r="LI123" s="0"/>
      <c r="LJ123" s="0"/>
      <c r="LK123" s="0"/>
      <c r="LL123" s="0"/>
      <c r="LM123" s="0"/>
      <c r="LN123" s="0"/>
      <c r="LO123" s="0"/>
      <c r="LP123" s="0"/>
      <c r="LQ123" s="0"/>
      <c r="LR123" s="0"/>
      <c r="LS123" s="0"/>
      <c r="LT123" s="0"/>
      <c r="LU123" s="0"/>
      <c r="LV123" s="0"/>
      <c r="LW123" s="0"/>
      <c r="LX123" s="0"/>
      <c r="LY123" s="0"/>
      <c r="LZ123" s="0"/>
      <c r="MA123" s="0"/>
      <c r="MB123" s="0"/>
      <c r="MC123" s="0"/>
      <c r="MD123" s="0"/>
      <c r="ME123" s="0"/>
      <c r="MF123" s="0"/>
      <c r="MG123" s="0"/>
      <c r="MH123" s="0"/>
      <c r="MI123" s="0"/>
      <c r="MJ123" s="0"/>
      <c r="MK123" s="0"/>
      <c r="ML123" s="0"/>
      <c r="MM123" s="0"/>
      <c r="MN123" s="0"/>
      <c r="MO123" s="0"/>
      <c r="MP123" s="0"/>
      <c r="MQ123" s="0"/>
      <c r="MR123" s="0"/>
      <c r="MS123" s="0"/>
      <c r="MT123" s="0"/>
      <c r="MU123" s="0"/>
      <c r="MV123" s="0"/>
      <c r="MW123" s="0"/>
      <c r="MX123" s="0"/>
      <c r="MY123" s="0"/>
      <c r="MZ123" s="0"/>
      <c r="NA123" s="0"/>
      <c r="NB123" s="0"/>
      <c r="NC123" s="0"/>
      <c r="ND123" s="0"/>
      <c r="NE123" s="0"/>
      <c r="NF123" s="0"/>
      <c r="NG123" s="0"/>
      <c r="NH123" s="0"/>
      <c r="NI123" s="0"/>
      <c r="NJ123" s="0"/>
      <c r="NK123" s="0"/>
      <c r="NL123" s="0"/>
      <c r="NM123" s="0"/>
      <c r="NN123" s="0"/>
      <c r="NO123" s="0"/>
      <c r="NP123" s="0"/>
      <c r="NQ123" s="0"/>
      <c r="NR123" s="0"/>
      <c r="NS123" s="0"/>
      <c r="NT123" s="0"/>
      <c r="NU123" s="0"/>
      <c r="NV123" s="0"/>
      <c r="NW123" s="0"/>
      <c r="NX123" s="0"/>
      <c r="NY123" s="0"/>
      <c r="NZ123" s="0"/>
      <c r="OA123" s="0"/>
      <c r="OB123" s="0"/>
      <c r="OC123" s="0"/>
      <c r="OD123" s="0"/>
      <c r="OE123" s="0"/>
      <c r="OF123" s="0"/>
      <c r="OG123" s="0"/>
      <c r="OH123" s="0"/>
      <c r="OI123" s="0"/>
      <c r="OJ123" s="0"/>
      <c r="OK123" s="0"/>
      <c r="OL123" s="0"/>
      <c r="OM123" s="0"/>
      <c r="ON123" s="0"/>
      <c r="OO123" s="0"/>
      <c r="OP123" s="0"/>
      <c r="OQ123" s="0"/>
      <c r="OR123" s="0"/>
      <c r="OS123" s="0"/>
      <c r="OT123" s="0"/>
      <c r="OU123" s="0"/>
      <c r="OV123" s="0"/>
      <c r="OW123" s="0"/>
      <c r="OX123" s="0"/>
      <c r="OY123" s="0"/>
      <c r="OZ123" s="0"/>
      <c r="PA123" s="0"/>
      <c r="PB123" s="0"/>
      <c r="PC123" s="0"/>
      <c r="PD123" s="0"/>
      <c r="PE123" s="0"/>
      <c r="PF123" s="0"/>
      <c r="PG123" s="0"/>
      <c r="PH123" s="0"/>
      <c r="PI123" s="0"/>
      <c r="PJ123" s="0"/>
      <c r="PK123" s="0"/>
      <c r="PL123" s="0"/>
      <c r="PM123" s="0"/>
      <c r="PN123" s="0"/>
      <c r="PO123" s="0"/>
      <c r="PP123" s="0"/>
      <c r="PQ123" s="0"/>
      <c r="PR123" s="0"/>
      <c r="PS123" s="0"/>
      <c r="PT123" s="0"/>
      <c r="PU123" s="0"/>
      <c r="PV123" s="0"/>
      <c r="PW123" s="0"/>
      <c r="PX123" s="0"/>
      <c r="PY123" s="0"/>
      <c r="PZ123" s="0"/>
      <c r="QA123" s="0"/>
      <c r="QB123" s="0"/>
      <c r="QC123" s="0"/>
      <c r="QD123" s="0"/>
      <c r="QE123" s="0"/>
      <c r="QF123" s="0"/>
      <c r="QG123" s="0"/>
      <c r="QH123" s="0"/>
      <c r="QI123" s="0"/>
      <c r="QJ123" s="0"/>
      <c r="QK123" s="0"/>
      <c r="QL123" s="0"/>
      <c r="QM123" s="0"/>
      <c r="QN123" s="0"/>
      <c r="QO123" s="0"/>
      <c r="QP123" s="0"/>
      <c r="QQ123" s="0"/>
      <c r="QR123" s="0"/>
      <c r="QS123" s="0"/>
      <c r="QT123" s="0"/>
      <c r="QU123" s="0"/>
      <c r="QV123" s="0"/>
      <c r="QW123" s="0"/>
      <c r="QX123" s="0"/>
      <c r="QY123" s="0"/>
      <c r="QZ123" s="0"/>
      <c r="RA123" s="0"/>
      <c r="RB123" s="0"/>
      <c r="RC123" s="0"/>
      <c r="RD123" s="0"/>
      <c r="RE123" s="0"/>
      <c r="RF123" s="0"/>
      <c r="RG123" s="0"/>
      <c r="RH123" s="0"/>
      <c r="RI123" s="0"/>
      <c r="RJ123" s="0"/>
      <c r="RK123" s="0"/>
      <c r="RL123" s="0"/>
      <c r="RM123" s="0"/>
      <c r="RN123" s="0"/>
      <c r="RO123" s="0"/>
      <c r="RP123" s="0"/>
      <c r="RQ123" s="0"/>
      <c r="RR123" s="0"/>
      <c r="RS123" s="0"/>
      <c r="RT123" s="0"/>
      <c r="RU123" s="0"/>
      <c r="RV123" s="0"/>
      <c r="RW123" s="0"/>
      <c r="RX123" s="0"/>
      <c r="RY123" s="0"/>
      <c r="RZ123" s="0"/>
      <c r="SA123" s="0"/>
      <c r="SB123" s="0"/>
      <c r="SC123" s="0"/>
      <c r="SD123" s="0"/>
      <c r="SE123" s="0"/>
      <c r="SF123" s="0"/>
      <c r="SG123" s="0"/>
      <c r="SH123" s="0"/>
      <c r="SI123" s="0"/>
      <c r="SJ123" s="0"/>
      <c r="SK123" s="0"/>
      <c r="SL123" s="0"/>
      <c r="SM123" s="0"/>
      <c r="SN123" s="0"/>
      <c r="SO123" s="0"/>
      <c r="SP123" s="0"/>
      <c r="SQ123" s="0"/>
      <c r="SR123" s="0"/>
      <c r="SS123" s="0"/>
      <c r="ST123" s="0"/>
      <c r="SU123" s="0"/>
      <c r="SV123" s="0"/>
      <c r="SW123" s="0"/>
      <c r="SX123" s="0"/>
      <c r="SY123" s="0"/>
      <c r="SZ123" s="0"/>
      <c r="TA123" s="0"/>
      <c r="TB123" s="0"/>
      <c r="TC123" s="0"/>
      <c r="TD123" s="0"/>
      <c r="TE123" s="0"/>
      <c r="TF123" s="0"/>
      <c r="TG123" s="0"/>
      <c r="TH123" s="0"/>
      <c r="TI123" s="0"/>
      <c r="TJ123" s="0"/>
      <c r="TK123" s="0"/>
      <c r="TL123" s="0"/>
      <c r="TM123" s="0"/>
      <c r="TN123" s="0"/>
      <c r="TO123" s="0"/>
      <c r="TP123" s="0"/>
      <c r="TQ123" s="0"/>
      <c r="TR123" s="0"/>
      <c r="TS123" s="0"/>
      <c r="TT123" s="0"/>
      <c r="TU123" s="0"/>
      <c r="TV123" s="0"/>
      <c r="TW123" s="0"/>
      <c r="TX123" s="0"/>
      <c r="TY123" s="0"/>
      <c r="TZ123" s="0"/>
      <c r="UA123" s="0"/>
      <c r="UB123" s="0"/>
      <c r="UC123" s="0"/>
      <c r="UD123" s="0"/>
      <c r="UE123" s="0"/>
      <c r="UF123" s="0"/>
      <c r="UG123" s="0"/>
      <c r="UH123" s="0"/>
      <c r="UI123" s="0"/>
      <c r="UJ123" s="0"/>
      <c r="UK123" s="0"/>
      <c r="UL123" s="0"/>
      <c r="UM123" s="0"/>
      <c r="UN123" s="0"/>
      <c r="UO123" s="0"/>
      <c r="UP123" s="0"/>
      <c r="UQ123" s="0"/>
      <c r="UR123" s="0"/>
      <c r="US123" s="0"/>
      <c r="UT123" s="0"/>
      <c r="UU123" s="0"/>
      <c r="UV123" s="0"/>
      <c r="UW123" s="0"/>
      <c r="UX123" s="0"/>
      <c r="UY123" s="0"/>
      <c r="UZ123" s="0"/>
      <c r="VA123" s="0"/>
      <c r="VB123" s="0"/>
      <c r="VC123" s="0"/>
      <c r="VD123" s="0"/>
      <c r="VE123" s="0"/>
      <c r="VF123" s="0"/>
      <c r="VG123" s="0"/>
      <c r="VH123" s="0"/>
      <c r="VI123" s="0"/>
      <c r="VJ123" s="0"/>
      <c r="VK123" s="0"/>
      <c r="VL123" s="0"/>
      <c r="VM123" s="0"/>
      <c r="VN123" s="0"/>
      <c r="VO123" s="0"/>
      <c r="VP123" s="0"/>
      <c r="VQ123" s="0"/>
      <c r="VR123" s="0"/>
      <c r="VS123" s="0"/>
      <c r="VT123" s="0"/>
      <c r="VU123" s="0"/>
      <c r="VV123" s="0"/>
      <c r="VW123" s="0"/>
      <c r="VX123" s="0"/>
      <c r="VY123" s="0"/>
      <c r="VZ123" s="0"/>
      <c r="WA123" s="0"/>
      <c r="WB123" s="0"/>
      <c r="WC123" s="0"/>
      <c r="WD123" s="0"/>
      <c r="WE123" s="0"/>
      <c r="WF123" s="0"/>
      <c r="WG123" s="0"/>
      <c r="WH123" s="0"/>
      <c r="WI123" s="0"/>
      <c r="WJ123" s="0"/>
      <c r="WK123" s="0"/>
      <c r="WL123" s="0"/>
      <c r="WM123" s="0"/>
      <c r="WN123" s="0"/>
      <c r="WO123" s="0"/>
      <c r="WP123" s="0"/>
      <c r="WQ123" s="0"/>
      <c r="WR123" s="0"/>
      <c r="WS123" s="0"/>
      <c r="WT123" s="0"/>
      <c r="WU123" s="0"/>
      <c r="WV123" s="0"/>
      <c r="WW123" s="0"/>
      <c r="WX123" s="0"/>
      <c r="WY123" s="0"/>
      <c r="WZ123" s="0"/>
      <c r="XA123" s="0"/>
      <c r="XB123" s="0"/>
      <c r="XC123" s="0"/>
      <c r="XD123" s="0"/>
      <c r="XE123" s="0"/>
      <c r="XF123" s="0"/>
      <c r="XG123" s="0"/>
      <c r="XH123" s="0"/>
      <c r="XI123" s="0"/>
      <c r="XJ123" s="0"/>
      <c r="XK123" s="0"/>
      <c r="XL123" s="0"/>
      <c r="XM123" s="0"/>
      <c r="XN123" s="0"/>
      <c r="XO123" s="0"/>
      <c r="XP123" s="0"/>
      <c r="XQ123" s="0"/>
      <c r="XR123" s="0"/>
      <c r="XS123" s="0"/>
      <c r="XT123" s="0"/>
      <c r="XU123" s="0"/>
      <c r="XV123" s="0"/>
      <c r="XW123" s="0"/>
      <c r="XX123" s="0"/>
      <c r="XY123" s="0"/>
      <c r="XZ123" s="0"/>
      <c r="YA123" s="0"/>
      <c r="YB123" s="0"/>
      <c r="YC123" s="0"/>
      <c r="YD123" s="0"/>
      <c r="YE123" s="0"/>
      <c r="YF123" s="0"/>
      <c r="YG123" s="0"/>
      <c r="YH123" s="0"/>
      <c r="YI123" s="0"/>
      <c r="YJ123" s="0"/>
      <c r="YK123" s="0"/>
      <c r="YL123" s="0"/>
      <c r="YM123" s="0"/>
      <c r="YN123" s="0"/>
      <c r="YO123" s="0"/>
      <c r="YP123" s="0"/>
      <c r="YQ123" s="0"/>
      <c r="YR123" s="0"/>
      <c r="YS123" s="0"/>
      <c r="YT123" s="0"/>
      <c r="YU123" s="0"/>
      <c r="YV123" s="0"/>
      <c r="YW123" s="0"/>
      <c r="YX123" s="0"/>
      <c r="YY123" s="0"/>
      <c r="YZ123" s="0"/>
      <c r="ZA123" s="0"/>
      <c r="ZB123" s="0"/>
      <c r="ZC123" s="0"/>
      <c r="ZD123" s="0"/>
      <c r="ZE123" s="0"/>
      <c r="ZF123" s="0"/>
      <c r="ZG123" s="0"/>
      <c r="ZH123" s="0"/>
      <c r="ZI123" s="0"/>
      <c r="ZJ123" s="0"/>
      <c r="ZK123" s="0"/>
      <c r="ZL123" s="0"/>
      <c r="ZM123" s="0"/>
      <c r="ZN123" s="0"/>
      <c r="ZO123" s="0"/>
      <c r="ZP123" s="0"/>
      <c r="ZQ123" s="0"/>
      <c r="ZR123" s="0"/>
      <c r="ZS123" s="0"/>
      <c r="ZT123" s="0"/>
      <c r="ZU123" s="0"/>
      <c r="ZV123" s="0"/>
      <c r="ZW123" s="0"/>
      <c r="ZX123" s="0"/>
      <c r="ZY123" s="0"/>
      <c r="ZZ123" s="0"/>
      <c r="AAA123" s="0"/>
      <c r="AAB123" s="0"/>
      <c r="AAC123" s="0"/>
      <c r="AAD123" s="0"/>
      <c r="AAE123" s="0"/>
      <c r="AAF123" s="0"/>
      <c r="AAG123" s="0"/>
      <c r="AAH123" s="0"/>
      <c r="AAI123" s="0"/>
      <c r="AAJ123" s="0"/>
      <c r="AAK123" s="0"/>
      <c r="AAL123" s="0"/>
      <c r="AAM123" s="0"/>
      <c r="AAN123" s="0"/>
      <c r="AAO123" s="0"/>
      <c r="AAP123" s="0"/>
      <c r="AAQ123" s="0"/>
      <c r="AAR123" s="0"/>
      <c r="AAS123" s="0"/>
      <c r="AAT123" s="0"/>
      <c r="AAU123" s="0"/>
      <c r="AAV123" s="0"/>
      <c r="AAW123" s="0"/>
      <c r="AAX123" s="0"/>
      <c r="AAY123" s="0"/>
      <c r="AAZ123" s="0"/>
      <c r="ABA123" s="0"/>
      <c r="ABB123" s="0"/>
      <c r="ABC123" s="0"/>
      <c r="ABD123" s="0"/>
      <c r="ABE123" s="0"/>
      <c r="ABF123" s="0"/>
      <c r="ABG123" s="0"/>
      <c r="ABH123" s="0"/>
      <c r="ABI123" s="0"/>
      <c r="ABJ123" s="0"/>
      <c r="ABK123" s="0"/>
      <c r="ABL123" s="0"/>
      <c r="ABM123" s="0"/>
      <c r="ABN123" s="0"/>
      <c r="ABO123" s="0"/>
      <c r="ABP123" s="0"/>
      <c r="ABQ123" s="0"/>
      <c r="ABR123" s="0"/>
      <c r="ABS123" s="0"/>
      <c r="ABT123" s="0"/>
      <c r="ABU123" s="0"/>
      <c r="ABV123" s="0"/>
      <c r="ABW123" s="0"/>
      <c r="ABX123" s="0"/>
      <c r="ABY123" s="0"/>
      <c r="ABZ123" s="0"/>
      <c r="ACA123" s="0"/>
      <c r="ACB123" s="0"/>
      <c r="ACC123" s="0"/>
      <c r="ACD123" s="0"/>
      <c r="ACE123" s="0"/>
      <c r="ACF123" s="0"/>
      <c r="ACG123" s="0"/>
      <c r="ACH123" s="0"/>
      <c r="ACI123" s="0"/>
      <c r="ACJ123" s="0"/>
      <c r="ACK123" s="0"/>
      <c r="ACL123" s="0"/>
      <c r="ACM123" s="0"/>
      <c r="ACN123" s="0"/>
      <c r="ACO123" s="0"/>
      <c r="ACP123" s="0"/>
      <c r="ACQ123" s="0"/>
      <c r="ACR123" s="0"/>
      <c r="ACS123" s="0"/>
      <c r="ACT123" s="0"/>
      <c r="ACU123" s="0"/>
      <c r="ACV123" s="0"/>
      <c r="ACW123" s="0"/>
      <c r="ACX123" s="0"/>
      <c r="ACY123" s="0"/>
      <c r="ACZ123" s="0"/>
      <c r="ADA123" s="0"/>
      <c r="ADB123" s="0"/>
      <c r="ADC123" s="0"/>
      <c r="ADD123" s="0"/>
      <c r="ADE123" s="0"/>
      <c r="ADF123" s="0"/>
      <c r="ADG123" s="0"/>
      <c r="ADH123" s="0"/>
      <c r="ADI123" s="0"/>
      <c r="ADJ123" s="0"/>
      <c r="ADK123" s="0"/>
      <c r="ADL123" s="0"/>
      <c r="ADM123" s="0"/>
      <c r="ADN123" s="0"/>
      <c r="ADO123" s="0"/>
      <c r="ADP123" s="0"/>
      <c r="ADQ123" s="0"/>
      <c r="ADR123" s="0"/>
      <c r="ADS123" s="0"/>
      <c r="ADT123" s="0"/>
      <c r="ADU123" s="0"/>
      <c r="ADV123" s="0"/>
      <c r="ADW123" s="0"/>
      <c r="ADX123" s="0"/>
      <c r="ADY123" s="0"/>
      <c r="ADZ123" s="0"/>
      <c r="AEA123" s="0"/>
      <c r="AEB123" s="0"/>
      <c r="AEC123" s="0"/>
      <c r="AED123" s="0"/>
      <c r="AEE123" s="0"/>
      <c r="AEF123" s="0"/>
      <c r="AEG123" s="0"/>
      <c r="AEH123" s="0"/>
      <c r="AEI123" s="0"/>
      <c r="AEJ123" s="0"/>
      <c r="AEK123" s="0"/>
      <c r="AEL123" s="0"/>
      <c r="AEM123" s="0"/>
      <c r="AEN123" s="0"/>
      <c r="AEO123" s="0"/>
      <c r="AEP123" s="0"/>
      <c r="AEQ123" s="0"/>
      <c r="AER123" s="0"/>
      <c r="AES123" s="0"/>
      <c r="AET123" s="0"/>
      <c r="AEU123" s="0"/>
      <c r="AEV123" s="0"/>
      <c r="AEW123" s="0"/>
      <c r="AEX123" s="0"/>
      <c r="AEY123" s="0"/>
      <c r="AEZ123" s="0"/>
      <c r="AFA123" s="0"/>
      <c r="AFB123" s="0"/>
      <c r="AFC123" s="0"/>
      <c r="AFD123" s="0"/>
      <c r="AFE123" s="0"/>
      <c r="AFF123" s="0"/>
      <c r="AFG123" s="0"/>
      <c r="AFH123" s="0"/>
      <c r="AFI123" s="0"/>
      <c r="AFJ123" s="0"/>
      <c r="AFK123" s="0"/>
      <c r="AFL123" s="0"/>
      <c r="AFM123" s="0"/>
      <c r="AFN123" s="0"/>
      <c r="AFO123" s="0"/>
      <c r="AFP123" s="0"/>
      <c r="AFQ123" s="0"/>
      <c r="AFR123" s="0"/>
      <c r="AFS123" s="0"/>
      <c r="AFT123" s="0"/>
      <c r="AFU123" s="0"/>
      <c r="AFV123" s="0"/>
      <c r="AFW123" s="0"/>
      <c r="AFX123" s="0"/>
      <c r="AFY123" s="0"/>
      <c r="AFZ123" s="0"/>
      <c r="AGA123" s="0"/>
      <c r="AGB123" s="0"/>
      <c r="AGC123" s="0"/>
      <c r="AGD123" s="0"/>
      <c r="AGE123" s="0"/>
      <c r="AGF123" s="0"/>
      <c r="AGG123" s="0"/>
      <c r="AGH123" s="0"/>
      <c r="AGI123" s="0"/>
      <c r="AGJ123" s="0"/>
      <c r="AGK123" s="0"/>
      <c r="AGL123" s="0"/>
      <c r="AGM123" s="0"/>
      <c r="AGN123" s="0"/>
      <c r="AGO123" s="0"/>
      <c r="AGP123" s="0"/>
      <c r="AGQ123" s="0"/>
      <c r="AGR123" s="0"/>
      <c r="AGS123" s="0"/>
      <c r="AGT123" s="0"/>
      <c r="AGU123" s="0"/>
      <c r="AGV123" s="0"/>
      <c r="AGW123" s="0"/>
      <c r="AGX123" s="0"/>
      <c r="AGY123" s="0"/>
      <c r="AGZ123" s="0"/>
      <c r="AHA123" s="0"/>
      <c r="AHB123" s="0"/>
      <c r="AHC123" s="0"/>
      <c r="AHD123" s="0"/>
      <c r="AHE123" s="0"/>
      <c r="AHF123" s="0"/>
      <c r="AHG123" s="0"/>
      <c r="AHH123" s="0"/>
      <c r="AHI123" s="0"/>
      <c r="AHJ123" s="0"/>
      <c r="AHK123" s="0"/>
      <c r="AHL123" s="0"/>
      <c r="AHM123" s="0"/>
      <c r="AHN123" s="0"/>
      <c r="AHO123" s="0"/>
      <c r="AHP123" s="0"/>
      <c r="AHQ123" s="0"/>
      <c r="AHR123" s="0"/>
      <c r="AHS123" s="0"/>
      <c r="AHT123" s="0"/>
      <c r="AHU123" s="0"/>
      <c r="AHV123" s="0"/>
      <c r="AHW123" s="0"/>
      <c r="AHX123" s="0"/>
      <c r="AHY123" s="0"/>
      <c r="AHZ123" s="0"/>
      <c r="AIA123" s="0"/>
      <c r="AIB123" s="0"/>
      <c r="AIC123" s="0"/>
      <c r="AID123" s="0"/>
      <c r="AIE123" s="0"/>
      <c r="AIF123" s="0"/>
      <c r="AIG123" s="0"/>
      <c r="AIH123" s="0"/>
      <c r="AII123" s="0"/>
      <c r="AIJ123" s="0"/>
      <c r="AIK123" s="0"/>
      <c r="AIL123" s="0"/>
      <c r="AIM123" s="0"/>
      <c r="AIN123" s="0"/>
      <c r="AIO123" s="0"/>
      <c r="AIP123" s="0"/>
      <c r="AIQ123" s="0"/>
      <c r="AIR123" s="0"/>
      <c r="AIS123" s="0"/>
      <c r="AIT123" s="0"/>
      <c r="AIU123" s="0"/>
      <c r="AIV123" s="0"/>
      <c r="AIW123" s="0"/>
      <c r="AIX123" s="0"/>
      <c r="AIY123" s="0"/>
      <c r="AIZ123" s="0"/>
      <c r="AJA123" s="0"/>
      <c r="AJB123" s="0"/>
      <c r="AJC123" s="0"/>
      <c r="AJD123" s="0"/>
      <c r="AJE123" s="0"/>
      <c r="AJF123" s="0"/>
      <c r="AJG123" s="0"/>
      <c r="AJH123" s="0"/>
      <c r="AJI123" s="0"/>
      <c r="AJJ123" s="0"/>
      <c r="AJK123" s="0"/>
      <c r="AJL123" s="0"/>
      <c r="AJM123" s="0"/>
      <c r="AJN123" s="0"/>
      <c r="AJO123" s="0"/>
      <c r="AJP123" s="0"/>
      <c r="AJQ123" s="0"/>
      <c r="AJR123" s="0"/>
      <c r="AJS123" s="0"/>
      <c r="AJT123" s="0"/>
      <c r="AJU123" s="0"/>
      <c r="AJV123" s="0"/>
      <c r="AJW123" s="0"/>
      <c r="AJX123" s="0"/>
      <c r="AJY123" s="0"/>
      <c r="AJZ123" s="0"/>
      <c r="AKA123" s="0"/>
      <c r="AKB123" s="0"/>
      <c r="AKC123" s="0"/>
      <c r="AKD123" s="0"/>
      <c r="AKE123" s="0"/>
      <c r="AKF123" s="0"/>
      <c r="AKG123" s="0"/>
      <c r="AKH123" s="0"/>
      <c r="AKI123" s="0"/>
      <c r="AKJ123" s="0"/>
      <c r="AKK123" s="0"/>
      <c r="AKL123" s="0"/>
      <c r="AKM123" s="0"/>
      <c r="AKN123" s="0"/>
      <c r="AKO123" s="0"/>
      <c r="AKP123" s="0"/>
      <c r="AKQ123" s="0"/>
      <c r="AKR123" s="0"/>
      <c r="AKS123" s="0"/>
      <c r="AKT123" s="0"/>
      <c r="AKU123" s="0"/>
      <c r="AKV123" s="0"/>
      <c r="AKW123" s="0"/>
      <c r="AKX123" s="0"/>
      <c r="AKY123" s="0"/>
      <c r="AKZ123" s="0"/>
      <c r="ALA123" s="0"/>
      <c r="ALB123" s="0"/>
      <c r="ALC123" s="0"/>
      <c r="ALD123" s="0"/>
      <c r="ALE123" s="0"/>
      <c r="ALF123" s="0"/>
      <c r="ALG123" s="0"/>
      <c r="ALH123" s="0"/>
      <c r="ALI123" s="0"/>
      <c r="ALJ123" s="0"/>
      <c r="ALK123" s="0"/>
      <c r="ALL123" s="0"/>
      <c r="ALM123" s="0"/>
      <c r="ALN123" s="0"/>
      <c r="ALO123" s="0"/>
      <c r="ALP123" s="0"/>
      <c r="ALQ123" s="0"/>
      <c r="ALR123" s="0"/>
      <c r="ALS123" s="0"/>
      <c r="ALT123" s="0"/>
      <c r="ALU123" s="0"/>
      <c r="ALV123" s="0"/>
      <c r="ALW123" s="0"/>
      <c r="ALX123" s="0"/>
      <c r="ALY123" s="0"/>
      <c r="ALZ123" s="0"/>
      <c r="AMA123" s="0"/>
      <c r="AMB123" s="0"/>
      <c r="AMC123" s="0"/>
      <c r="AMD123" s="0"/>
      <c r="AME123" s="0"/>
      <c r="AMF123" s="0"/>
      <c r="AMG123" s="0"/>
      <c r="AMH123" s="0"/>
      <c r="AMI123" s="0"/>
      <c r="AMJ123" s="0"/>
    </row>
    <row r="124" customFormat="false" ht="18" hidden="false" customHeight="true" outlineLevel="0" collapsed="false">
      <c r="A124" s="66"/>
      <c r="B124" s="382" t="s">
        <v>164</v>
      </c>
      <c r="C124" s="382"/>
      <c r="D124" s="382"/>
      <c r="E124" s="382"/>
      <c r="F124" s="392"/>
      <c r="G124" s="393" t="s">
        <v>165</v>
      </c>
      <c r="H124" s="393"/>
      <c r="I124" s="393"/>
      <c r="J124" s="393"/>
      <c r="K124" s="393"/>
      <c r="L124" s="393"/>
      <c r="M124" s="393"/>
      <c r="N124" s="393"/>
      <c r="O124" s="393"/>
      <c r="P124" s="393"/>
      <c r="Q124" s="393"/>
      <c r="R124" s="393"/>
      <c r="S124" s="393"/>
      <c r="T124" s="393"/>
      <c r="U124" s="393"/>
      <c r="V124" s="393"/>
      <c r="W124" s="393"/>
      <c r="X124" s="393"/>
      <c r="Y124" s="393"/>
      <c r="Z124" s="393"/>
      <c r="AA124" s="393"/>
      <c r="AB124" s="393"/>
      <c r="AC124" s="393"/>
      <c r="AD124" s="393"/>
      <c r="AE124" s="393"/>
      <c r="AF124" s="393"/>
      <c r="AG124" s="393"/>
      <c r="AH124" s="393"/>
      <c r="AI124" s="393"/>
      <c r="AJ124" s="393"/>
      <c r="AK124" s="393"/>
      <c r="AL124" s="66"/>
      <c r="AM124" s="303" t="n">
        <f aca="false">FALSE()</f>
        <v>0</v>
      </c>
      <c r="AN124" s="303" t="n">
        <f aca="false">COUNTIF(AM124:AM127, 1)</f>
        <v>0</v>
      </c>
      <c r="AO124" s="356"/>
      <c r="AP124" s="384"/>
      <c r="AQ124" s="385" t="str">
        <f aca="false">IF(AI105="該当", "！この区分（４項目）から２つ以上の取組が選択されていません。",  "！この区分（４項目）から１つ以上の取組が選択されていません。")</f>
        <v>！この区分（４項目）から１つ以上の取組が選択されていません。</v>
      </c>
      <c r="AR124" s="385"/>
      <c r="AS124" s="385"/>
      <c r="AT124" s="385"/>
      <c r="AU124" s="385"/>
      <c r="AV124" s="385"/>
      <c r="AW124" s="385"/>
      <c r="AX124" s="385"/>
      <c r="AY124" s="385"/>
      <c r="AZ124" s="385"/>
      <c r="BA124" s="385"/>
      <c r="BB124" s="385"/>
      <c r="BC124" s="385"/>
      <c r="BD124" s="385"/>
      <c r="BE124" s="385"/>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c r="IX124" s="0"/>
      <c r="IY124" s="0"/>
      <c r="IZ124" s="0"/>
      <c r="JA124" s="0"/>
      <c r="JB124" s="0"/>
      <c r="JC124" s="0"/>
      <c r="JD124" s="0"/>
      <c r="JE124" s="0"/>
      <c r="JF124" s="0"/>
      <c r="JG124" s="0"/>
      <c r="JH124" s="0"/>
      <c r="JI124" s="0"/>
      <c r="JJ124" s="0"/>
      <c r="JK124" s="0"/>
      <c r="JL124" s="0"/>
      <c r="JM124" s="0"/>
      <c r="JN124" s="0"/>
      <c r="JO124" s="0"/>
      <c r="JP124" s="0"/>
      <c r="JQ124" s="0"/>
      <c r="JR124" s="0"/>
      <c r="JS124" s="0"/>
      <c r="JT124" s="0"/>
      <c r="JU124" s="0"/>
      <c r="JV124" s="0"/>
      <c r="JW124" s="0"/>
      <c r="JX124" s="0"/>
      <c r="JY124" s="0"/>
      <c r="JZ124" s="0"/>
      <c r="KA124" s="0"/>
      <c r="KB124" s="0"/>
      <c r="KC124" s="0"/>
      <c r="KD124" s="0"/>
      <c r="KE124" s="0"/>
      <c r="KF124" s="0"/>
      <c r="KG124" s="0"/>
      <c r="KH124" s="0"/>
      <c r="KI124" s="0"/>
      <c r="KJ124" s="0"/>
      <c r="KK124" s="0"/>
      <c r="KL124" s="0"/>
      <c r="KM124" s="0"/>
      <c r="KN124" s="0"/>
      <c r="KO124" s="0"/>
      <c r="KP124" s="0"/>
      <c r="KQ124" s="0"/>
      <c r="KR124" s="0"/>
      <c r="KS124" s="0"/>
      <c r="KT124" s="0"/>
      <c r="KU124" s="0"/>
      <c r="KV124" s="0"/>
      <c r="KW124" s="0"/>
      <c r="KX124" s="0"/>
      <c r="KY124" s="0"/>
      <c r="KZ124" s="0"/>
      <c r="LA124" s="0"/>
      <c r="LB124" s="0"/>
      <c r="LC124" s="0"/>
      <c r="LD124" s="0"/>
      <c r="LE124" s="0"/>
      <c r="LF124" s="0"/>
      <c r="LG124" s="0"/>
      <c r="LH124" s="0"/>
      <c r="LI124" s="0"/>
      <c r="LJ124" s="0"/>
      <c r="LK124" s="0"/>
      <c r="LL124" s="0"/>
      <c r="LM124" s="0"/>
      <c r="LN124" s="0"/>
      <c r="LO124" s="0"/>
      <c r="LP124" s="0"/>
      <c r="LQ124" s="0"/>
      <c r="LR124" s="0"/>
      <c r="LS124" s="0"/>
      <c r="LT124" s="0"/>
      <c r="LU124" s="0"/>
      <c r="LV124" s="0"/>
      <c r="LW124" s="0"/>
      <c r="LX124" s="0"/>
      <c r="LY124" s="0"/>
      <c r="LZ124" s="0"/>
      <c r="MA124" s="0"/>
      <c r="MB124" s="0"/>
      <c r="MC124" s="0"/>
      <c r="MD124" s="0"/>
      <c r="ME124" s="0"/>
      <c r="MF124" s="0"/>
      <c r="MG124" s="0"/>
      <c r="MH124" s="0"/>
      <c r="MI124" s="0"/>
      <c r="MJ124" s="0"/>
      <c r="MK124" s="0"/>
      <c r="ML124" s="0"/>
      <c r="MM124" s="0"/>
      <c r="MN124" s="0"/>
      <c r="MO124" s="0"/>
      <c r="MP124" s="0"/>
      <c r="MQ124" s="0"/>
      <c r="MR124" s="0"/>
      <c r="MS124" s="0"/>
      <c r="MT124" s="0"/>
      <c r="MU124" s="0"/>
      <c r="MV124" s="0"/>
      <c r="MW124" s="0"/>
      <c r="MX124" s="0"/>
      <c r="MY124" s="0"/>
      <c r="MZ124" s="0"/>
      <c r="NA124" s="0"/>
      <c r="NB124" s="0"/>
      <c r="NC124" s="0"/>
      <c r="ND124" s="0"/>
      <c r="NE124" s="0"/>
      <c r="NF124" s="0"/>
      <c r="NG124" s="0"/>
      <c r="NH124" s="0"/>
      <c r="NI124" s="0"/>
      <c r="NJ124" s="0"/>
      <c r="NK124" s="0"/>
      <c r="NL124" s="0"/>
      <c r="NM124" s="0"/>
      <c r="NN124" s="0"/>
      <c r="NO124" s="0"/>
      <c r="NP124" s="0"/>
      <c r="NQ124" s="0"/>
      <c r="NR124" s="0"/>
      <c r="NS124" s="0"/>
      <c r="NT124" s="0"/>
      <c r="NU124" s="0"/>
      <c r="NV124" s="0"/>
      <c r="NW124" s="0"/>
      <c r="NX124" s="0"/>
      <c r="NY124" s="0"/>
      <c r="NZ124" s="0"/>
      <c r="OA124" s="0"/>
      <c r="OB124" s="0"/>
      <c r="OC124" s="0"/>
      <c r="OD124" s="0"/>
      <c r="OE124" s="0"/>
      <c r="OF124" s="0"/>
      <c r="OG124" s="0"/>
      <c r="OH124" s="0"/>
      <c r="OI124" s="0"/>
      <c r="OJ124" s="0"/>
      <c r="OK124" s="0"/>
      <c r="OL124" s="0"/>
      <c r="OM124" s="0"/>
      <c r="ON124" s="0"/>
      <c r="OO124" s="0"/>
      <c r="OP124" s="0"/>
      <c r="OQ124" s="0"/>
      <c r="OR124" s="0"/>
      <c r="OS124" s="0"/>
      <c r="OT124" s="0"/>
      <c r="OU124" s="0"/>
      <c r="OV124" s="0"/>
      <c r="OW124" s="0"/>
      <c r="OX124" s="0"/>
      <c r="OY124" s="0"/>
      <c r="OZ124" s="0"/>
      <c r="PA124" s="0"/>
      <c r="PB124" s="0"/>
      <c r="PC124" s="0"/>
      <c r="PD124" s="0"/>
      <c r="PE124" s="0"/>
      <c r="PF124" s="0"/>
      <c r="PG124" s="0"/>
      <c r="PH124" s="0"/>
      <c r="PI124" s="0"/>
      <c r="PJ124" s="0"/>
      <c r="PK124" s="0"/>
      <c r="PL124" s="0"/>
      <c r="PM124" s="0"/>
      <c r="PN124" s="0"/>
      <c r="PO124" s="0"/>
      <c r="PP124" s="0"/>
      <c r="PQ124" s="0"/>
      <c r="PR124" s="0"/>
      <c r="PS124" s="0"/>
      <c r="PT124" s="0"/>
      <c r="PU124" s="0"/>
      <c r="PV124" s="0"/>
      <c r="PW124" s="0"/>
      <c r="PX124" s="0"/>
      <c r="PY124" s="0"/>
      <c r="PZ124" s="0"/>
      <c r="QA124" s="0"/>
      <c r="QB124" s="0"/>
      <c r="QC124" s="0"/>
      <c r="QD124" s="0"/>
      <c r="QE124" s="0"/>
      <c r="QF124" s="0"/>
      <c r="QG124" s="0"/>
      <c r="QH124" s="0"/>
      <c r="QI124" s="0"/>
      <c r="QJ124" s="0"/>
      <c r="QK124" s="0"/>
      <c r="QL124" s="0"/>
      <c r="QM124" s="0"/>
      <c r="QN124" s="0"/>
      <c r="QO124" s="0"/>
      <c r="QP124" s="0"/>
      <c r="QQ124" s="0"/>
      <c r="QR124" s="0"/>
      <c r="QS124" s="0"/>
      <c r="QT124" s="0"/>
      <c r="QU124" s="0"/>
      <c r="QV124" s="0"/>
      <c r="QW124" s="0"/>
      <c r="QX124" s="0"/>
      <c r="QY124" s="0"/>
      <c r="QZ124" s="0"/>
      <c r="RA124" s="0"/>
      <c r="RB124" s="0"/>
      <c r="RC124" s="0"/>
      <c r="RD124" s="0"/>
      <c r="RE124" s="0"/>
      <c r="RF124" s="0"/>
      <c r="RG124" s="0"/>
      <c r="RH124" s="0"/>
      <c r="RI124" s="0"/>
      <c r="RJ124" s="0"/>
      <c r="RK124" s="0"/>
      <c r="RL124" s="0"/>
      <c r="RM124" s="0"/>
      <c r="RN124" s="0"/>
      <c r="RO124" s="0"/>
      <c r="RP124" s="0"/>
      <c r="RQ124" s="0"/>
      <c r="RR124" s="0"/>
      <c r="RS124" s="0"/>
      <c r="RT124" s="0"/>
      <c r="RU124" s="0"/>
      <c r="RV124" s="0"/>
      <c r="RW124" s="0"/>
      <c r="RX124" s="0"/>
      <c r="RY124" s="0"/>
      <c r="RZ124" s="0"/>
      <c r="SA124" s="0"/>
      <c r="SB124" s="0"/>
      <c r="SC124" s="0"/>
      <c r="SD124" s="0"/>
      <c r="SE124" s="0"/>
      <c r="SF124" s="0"/>
      <c r="SG124" s="0"/>
      <c r="SH124" s="0"/>
      <c r="SI124" s="0"/>
      <c r="SJ124" s="0"/>
      <c r="SK124" s="0"/>
      <c r="SL124" s="0"/>
      <c r="SM124" s="0"/>
      <c r="SN124" s="0"/>
      <c r="SO124" s="0"/>
      <c r="SP124" s="0"/>
      <c r="SQ124" s="0"/>
      <c r="SR124" s="0"/>
      <c r="SS124" s="0"/>
      <c r="ST124" s="0"/>
      <c r="SU124" s="0"/>
      <c r="SV124" s="0"/>
      <c r="SW124" s="0"/>
      <c r="SX124" s="0"/>
      <c r="SY124" s="0"/>
      <c r="SZ124" s="0"/>
      <c r="TA124" s="0"/>
      <c r="TB124" s="0"/>
      <c r="TC124" s="0"/>
      <c r="TD124" s="0"/>
      <c r="TE124" s="0"/>
      <c r="TF124" s="0"/>
      <c r="TG124" s="0"/>
      <c r="TH124" s="0"/>
      <c r="TI124" s="0"/>
      <c r="TJ124" s="0"/>
      <c r="TK124" s="0"/>
      <c r="TL124" s="0"/>
      <c r="TM124" s="0"/>
      <c r="TN124" s="0"/>
      <c r="TO124" s="0"/>
      <c r="TP124" s="0"/>
      <c r="TQ124" s="0"/>
      <c r="TR124" s="0"/>
      <c r="TS124" s="0"/>
      <c r="TT124" s="0"/>
      <c r="TU124" s="0"/>
      <c r="TV124" s="0"/>
      <c r="TW124" s="0"/>
      <c r="TX124" s="0"/>
      <c r="TY124" s="0"/>
      <c r="TZ124" s="0"/>
      <c r="UA124" s="0"/>
      <c r="UB124" s="0"/>
      <c r="UC124" s="0"/>
      <c r="UD124" s="0"/>
      <c r="UE124" s="0"/>
      <c r="UF124" s="0"/>
      <c r="UG124" s="0"/>
      <c r="UH124" s="0"/>
      <c r="UI124" s="0"/>
      <c r="UJ124" s="0"/>
      <c r="UK124" s="0"/>
      <c r="UL124" s="0"/>
      <c r="UM124" s="0"/>
      <c r="UN124" s="0"/>
      <c r="UO124" s="0"/>
      <c r="UP124" s="0"/>
      <c r="UQ124" s="0"/>
      <c r="UR124" s="0"/>
      <c r="US124" s="0"/>
      <c r="UT124" s="0"/>
      <c r="UU124" s="0"/>
      <c r="UV124" s="0"/>
      <c r="UW124" s="0"/>
      <c r="UX124" s="0"/>
      <c r="UY124" s="0"/>
      <c r="UZ124" s="0"/>
      <c r="VA124" s="0"/>
      <c r="VB124" s="0"/>
      <c r="VC124" s="0"/>
      <c r="VD124" s="0"/>
      <c r="VE124" s="0"/>
      <c r="VF124" s="0"/>
      <c r="VG124" s="0"/>
      <c r="VH124" s="0"/>
      <c r="VI124" s="0"/>
      <c r="VJ124" s="0"/>
      <c r="VK124" s="0"/>
      <c r="VL124" s="0"/>
      <c r="VM124" s="0"/>
      <c r="VN124" s="0"/>
      <c r="VO124" s="0"/>
      <c r="VP124" s="0"/>
      <c r="VQ124" s="0"/>
      <c r="VR124" s="0"/>
      <c r="VS124" s="0"/>
      <c r="VT124" s="0"/>
      <c r="VU124" s="0"/>
      <c r="VV124" s="0"/>
      <c r="VW124" s="0"/>
      <c r="VX124" s="0"/>
      <c r="VY124" s="0"/>
      <c r="VZ124" s="0"/>
      <c r="WA124" s="0"/>
      <c r="WB124" s="0"/>
      <c r="WC124" s="0"/>
      <c r="WD124" s="0"/>
      <c r="WE124" s="0"/>
      <c r="WF124" s="0"/>
      <c r="WG124" s="0"/>
      <c r="WH124" s="0"/>
      <c r="WI124" s="0"/>
      <c r="WJ124" s="0"/>
      <c r="WK124" s="0"/>
      <c r="WL124" s="0"/>
      <c r="WM124" s="0"/>
      <c r="WN124" s="0"/>
      <c r="WO124" s="0"/>
      <c r="WP124" s="0"/>
      <c r="WQ124" s="0"/>
      <c r="WR124" s="0"/>
      <c r="WS124" s="0"/>
      <c r="WT124" s="0"/>
      <c r="WU124" s="0"/>
      <c r="WV124" s="0"/>
      <c r="WW124" s="0"/>
      <c r="WX124" s="0"/>
      <c r="WY124" s="0"/>
      <c r="WZ124" s="0"/>
      <c r="XA124" s="0"/>
      <c r="XB124" s="0"/>
      <c r="XC124" s="0"/>
      <c r="XD124" s="0"/>
      <c r="XE124" s="0"/>
      <c r="XF124" s="0"/>
      <c r="XG124" s="0"/>
      <c r="XH124" s="0"/>
      <c r="XI124" s="0"/>
      <c r="XJ124" s="0"/>
      <c r="XK124" s="0"/>
      <c r="XL124" s="0"/>
      <c r="XM124" s="0"/>
      <c r="XN124" s="0"/>
      <c r="XO124" s="0"/>
      <c r="XP124" s="0"/>
      <c r="XQ124" s="0"/>
      <c r="XR124" s="0"/>
      <c r="XS124" s="0"/>
      <c r="XT124" s="0"/>
      <c r="XU124" s="0"/>
      <c r="XV124" s="0"/>
      <c r="XW124" s="0"/>
      <c r="XX124" s="0"/>
      <c r="XY124" s="0"/>
      <c r="XZ124" s="0"/>
      <c r="YA124" s="0"/>
      <c r="YB124" s="0"/>
      <c r="YC124" s="0"/>
      <c r="YD124" s="0"/>
      <c r="YE124" s="0"/>
      <c r="YF124" s="0"/>
      <c r="YG124" s="0"/>
      <c r="YH124" s="0"/>
      <c r="YI124" s="0"/>
      <c r="YJ124" s="0"/>
      <c r="YK124" s="0"/>
      <c r="YL124" s="0"/>
      <c r="YM124" s="0"/>
      <c r="YN124" s="0"/>
      <c r="YO124" s="0"/>
      <c r="YP124" s="0"/>
      <c r="YQ124" s="0"/>
      <c r="YR124" s="0"/>
      <c r="YS124" s="0"/>
      <c r="YT124" s="0"/>
      <c r="YU124" s="0"/>
      <c r="YV124" s="0"/>
      <c r="YW124" s="0"/>
      <c r="YX124" s="0"/>
      <c r="YY124" s="0"/>
      <c r="YZ124" s="0"/>
      <c r="ZA124" s="0"/>
      <c r="ZB124" s="0"/>
      <c r="ZC124" s="0"/>
      <c r="ZD124" s="0"/>
      <c r="ZE124" s="0"/>
      <c r="ZF124" s="0"/>
      <c r="ZG124" s="0"/>
      <c r="ZH124" s="0"/>
      <c r="ZI124" s="0"/>
      <c r="ZJ124" s="0"/>
      <c r="ZK124" s="0"/>
      <c r="ZL124" s="0"/>
      <c r="ZM124" s="0"/>
      <c r="ZN124" s="0"/>
      <c r="ZO124" s="0"/>
      <c r="ZP124" s="0"/>
      <c r="ZQ124" s="0"/>
      <c r="ZR124" s="0"/>
      <c r="ZS124" s="0"/>
      <c r="ZT124" s="0"/>
      <c r="ZU124" s="0"/>
      <c r="ZV124" s="0"/>
      <c r="ZW124" s="0"/>
      <c r="ZX124" s="0"/>
      <c r="ZY124" s="0"/>
      <c r="ZZ124" s="0"/>
      <c r="AAA124" s="0"/>
      <c r="AAB124" s="0"/>
      <c r="AAC124" s="0"/>
      <c r="AAD124" s="0"/>
      <c r="AAE124" s="0"/>
      <c r="AAF124" s="0"/>
      <c r="AAG124" s="0"/>
      <c r="AAH124" s="0"/>
      <c r="AAI124" s="0"/>
      <c r="AAJ124" s="0"/>
      <c r="AAK124" s="0"/>
      <c r="AAL124" s="0"/>
      <c r="AAM124" s="0"/>
      <c r="AAN124" s="0"/>
      <c r="AAO124" s="0"/>
      <c r="AAP124" s="0"/>
      <c r="AAQ124" s="0"/>
      <c r="AAR124" s="0"/>
      <c r="AAS124" s="0"/>
      <c r="AAT124" s="0"/>
      <c r="AAU124" s="0"/>
      <c r="AAV124" s="0"/>
      <c r="AAW124" s="0"/>
      <c r="AAX124" s="0"/>
      <c r="AAY124" s="0"/>
      <c r="AAZ124" s="0"/>
      <c r="ABA124" s="0"/>
      <c r="ABB124" s="0"/>
      <c r="ABC124" s="0"/>
      <c r="ABD124" s="0"/>
      <c r="ABE124" s="0"/>
      <c r="ABF124" s="0"/>
      <c r="ABG124" s="0"/>
      <c r="ABH124" s="0"/>
      <c r="ABI124" s="0"/>
      <c r="ABJ124" s="0"/>
      <c r="ABK124" s="0"/>
      <c r="ABL124" s="0"/>
      <c r="ABM124" s="0"/>
      <c r="ABN124" s="0"/>
      <c r="ABO124" s="0"/>
      <c r="ABP124" s="0"/>
      <c r="ABQ124" s="0"/>
      <c r="ABR124" s="0"/>
      <c r="ABS124" s="0"/>
      <c r="ABT124" s="0"/>
      <c r="ABU124" s="0"/>
      <c r="ABV124" s="0"/>
      <c r="ABW124" s="0"/>
      <c r="ABX124" s="0"/>
      <c r="ABY124" s="0"/>
      <c r="ABZ124" s="0"/>
      <c r="ACA124" s="0"/>
      <c r="ACB124" s="0"/>
      <c r="ACC124" s="0"/>
      <c r="ACD124" s="0"/>
      <c r="ACE124" s="0"/>
      <c r="ACF124" s="0"/>
      <c r="ACG124" s="0"/>
      <c r="ACH124" s="0"/>
      <c r="ACI124" s="0"/>
      <c r="ACJ124" s="0"/>
      <c r="ACK124" s="0"/>
      <c r="ACL124" s="0"/>
      <c r="ACM124" s="0"/>
      <c r="ACN124" s="0"/>
      <c r="ACO124" s="0"/>
      <c r="ACP124" s="0"/>
      <c r="ACQ124" s="0"/>
      <c r="ACR124" s="0"/>
      <c r="ACS124" s="0"/>
      <c r="ACT124" s="0"/>
      <c r="ACU124" s="0"/>
      <c r="ACV124" s="0"/>
      <c r="ACW124" s="0"/>
      <c r="ACX124" s="0"/>
      <c r="ACY124" s="0"/>
      <c r="ACZ124" s="0"/>
      <c r="ADA124" s="0"/>
      <c r="ADB124" s="0"/>
      <c r="ADC124" s="0"/>
      <c r="ADD124" s="0"/>
      <c r="ADE124" s="0"/>
      <c r="ADF124" s="0"/>
      <c r="ADG124" s="0"/>
      <c r="ADH124" s="0"/>
      <c r="ADI124" s="0"/>
      <c r="ADJ124" s="0"/>
      <c r="ADK124" s="0"/>
      <c r="ADL124" s="0"/>
      <c r="ADM124" s="0"/>
      <c r="ADN124" s="0"/>
      <c r="ADO124" s="0"/>
      <c r="ADP124" s="0"/>
      <c r="ADQ124" s="0"/>
      <c r="ADR124" s="0"/>
      <c r="ADS124" s="0"/>
      <c r="ADT124" s="0"/>
      <c r="ADU124" s="0"/>
      <c r="ADV124" s="0"/>
      <c r="ADW124" s="0"/>
      <c r="ADX124" s="0"/>
      <c r="ADY124" s="0"/>
      <c r="ADZ124" s="0"/>
      <c r="AEA124" s="0"/>
      <c r="AEB124" s="0"/>
      <c r="AEC124" s="0"/>
      <c r="AED124" s="0"/>
      <c r="AEE124" s="0"/>
      <c r="AEF124" s="0"/>
      <c r="AEG124" s="0"/>
      <c r="AEH124" s="0"/>
      <c r="AEI124" s="0"/>
      <c r="AEJ124" s="0"/>
      <c r="AEK124" s="0"/>
      <c r="AEL124" s="0"/>
      <c r="AEM124" s="0"/>
      <c r="AEN124" s="0"/>
      <c r="AEO124" s="0"/>
      <c r="AEP124" s="0"/>
      <c r="AEQ124" s="0"/>
      <c r="AER124" s="0"/>
      <c r="AES124" s="0"/>
      <c r="AET124" s="0"/>
      <c r="AEU124" s="0"/>
      <c r="AEV124" s="0"/>
      <c r="AEW124" s="0"/>
      <c r="AEX124" s="0"/>
      <c r="AEY124" s="0"/>
      <c r="AEZ124" s="0"/>
      <c r="AFA124" s="0"/>
      <c r="AFB124" s="0"/>
      <c r="AFC124" s="0"/>
      <c r="AFD124" s="0"/>
      <c r="AFE124" s="0"/>
      <c r="AFF124" s="0"/>
      <c r="AFG124" s="0"/>
      <c r="AFH124" s="0"/>
      <c r="AFI124" s="0"/>
      <c r="AFJ124" s="0"/>
      <c r="AFK124" s="0"/>
      <c r="AFL124" s="0"/>
      <c r="AFM124" s="0"/>
      <c r="AFN124" s="0"/>
      <c r="AFO124" s="0"/>
      <c r="AFP124" s="0"/>
      <c r="AFQ124" s="0"/>
      <c r="AFR124" s="0"/>
      <c r="AFS124" s="0"/>
      <c r="AFT124" s="0"/>
      <c r="AFU124" s="0"/>
      <c r="AFV124" s="0"/>
      <c r="AFW124" s="0"/>
      <c r="AFX124" s="0"/>
      <c r="AFY124" s="0"/>
      <c r="AFZ124" s="0"/>
      <c r="AGA124" s="0"/>
      <c r="AGB124" s="0"/>
      <c r="AGC124" s="0"/>
      <c r="AGD124" s="0"/>
      <c r="AGE124" s="0"/>
      <c r="AGF124" s="0"/>
      <c r="AGG124" s="0"/>
      <c r="AGH124" s="0"/>
      <c r="AGI124" s="0"/>
      <c r="AGJ124" s="0"/>
      <c r="AGK124" s="0"/>
      <c r="AGL124" s="0"/>
      <c r="AGM124" s="0"/>
      <c r="AGN124" s="0"/>
      <c r="AGO124" s="0"/>
      <c r="AGP124" s="0"/>
      <c r="AGQ124" s="0"/>
      <c r="AGR124" s="0"/>
      <c r="AGS124" s="0"/>
      <c r="AGT124" s="0"/>
      <c r="AGU124" s="0"/>
      <c r="AGV124" s="0"/>
      <c r="AGW124" s="0"/>
      <c r="AGX124" s="0"/>
      <c r="AGY124" s="0"/>
      <c r="AGZ124" s="0"/>
      <c r="AHA124" s="0"/>
      <c r="AHB124" s="0"/>
      <c r="AHC124" s="0"/>
      <c r="AHD124" s="0"/>
      <c r="AHE124" s="0"/>
      <c r="AHF124" s="0"/>
      <c r="AHG124" s="0"/>
      <c r="AHH124" s="0"/>
      <c r="AHI124" s="0"/>
      <c r="AHJ124" s="0"/>
      <c r="AHK124" s="0"/>
      <c r="AHL124" s="0"/>
      <c r="AHM124" s="0"/>
      <c r="AHN124" s="0"/>
      <c r="AHO124" s="0"/>
      <c r="AHP124" s="0"/>
      <c r="AHQ124" s="0"/>
      <c r="AHR124" s="0"/>
      <c r="AHS124" s="0"/>
      <c r="AHT124" s="0"/>
      <c r="AHU124" s="0"/>
      <c r="AHV124" s="0"/>
      <c r="AHW124" s="0"/>
      <c r="AHX124" s="0"/>
      <c r="AHY124" s="0"/>
      <c r="AHZ124" s="0"/>
      <c r="AIA124" s="0"/>
      <c r="AIB124" s="0"/>
      <c r="AIC124" s="0"/>
      <c r="AID124" s="0"/>
      <c r="AIE124" s="0"/>
      <c r="AIF124" s="0"/>
      <c r="AIG124" s="0"/>
      <c r="AIH124" s="0"/>
      <c r="AII124" s="0"/>
      <c r="AIJ124" s="0"/>
      <c r="AIK124" s="0"/>
      <c r="AIL124" s="0"/>
      <c r="AIM124" s="0"/>
      <c r="AIN124" s="0"/>
      <c r="AIO124" s="0"/>
      <c r="AIP124" s="0"/>
      <c r="AIQ124" s="0"/>
      <c r="AIR124" s="0"/>
      <c r="AIS124" s="0"/>
      <c r="AIT124" s="0"/>
      <c r="AIU124" s="0"/>
      <c r="AIV124" s="0"/>
      <c r="AIW124" s="0"/>
      <c r="AIX124" s="0"/>
      <c r="AIY124" s="0"/>
      <c r="AIZ124" s="0"/>
      <c r="AJA124" s="0"/>
      <c r="AJB124" s="0"/>
      <c r="AJC124" s="0"/>
      <c r="AJD124" s="0"/>
      <c r="AJE124" s="0"/>
      <c r="AJF124" s="0"/>
      <c r="AJG124" s="0"/>
      <c r="AJH124" s="0"/>
      <c r="AJI124" s="0"/>
      <c r="AJJ124" s="0"/>
      <c r="AJK124" s="0"/>
      <c r="AJL124" s="0"/>
      <c r="AJM124" s="0"/>
      <c r="AJN124" s="0"/>
      <c r="AJO124" s="0"/>
      <c r="AJP124" s="0"/>
      <c r="AJQ124" s="0"/>
      <c r="AJR124" s="0"/>
      <c r="AJS124" s="0"/>
      <c r="AJT124" s="0"/>
      <c r="AJU124" s="0"/>
      <c r="AJV124" s="0"/>
      <c r="AJW124" s="0"/>
      <c r="AJX124" s="0"/>
      <c r="AJY124" s="0"/>
      <c r="AJZ124" s="0"/>
      <c r="AKA124" s="0"/>
      <c r="AKB124" s="0"/>
      <c r="AKC124" s="0"/>
      <c r="AKD124" s="0"/>
      <c r="AKE124" s="0"/>
      <c r="AKF124" s="0"/>
      <c r="AKG124" s="0"/>
      <c r="AKH124" s="0"/>
      <c r="AKI124" s="0"/>
      <c r="AKJ124" s="0"/>
      <c r="AKK124" s="0"/>
      <c r="AKL124" s="0"/>
      <c r="AKM124" s="0"/>
      <c r="AKN124" s="0"/>
      <c r="AKO124" s="0"/>
      <c r="AKP124" s="0"/>
      <c r="AKQ124" s="0"/>
      <c r="AKR124" s="0"/>
      <c r="AKS124" s="0"/>
      <c r="AKT124" s="0"/>
      <c r="AKU124" s="0"/>
      <c r="AKV124" s="0"/>
      <c r="AKW124" s="0"/>
      <c r="AKX124" s="0"/>
      <c r="AKY124" s="0"/>
      <c r="AKZ124" s="0"/>
      <c r="ALA124" s="0"/>
      <c r="ALB124" s="0"/>
      <c r="ALC124" s="0"/>
      <c r="ALD124" s="0"/>
      <c r="ALE124" s="0"/>
      <c r="ALF124" s="0"/>
      <c r="ALG124" s="0"/>
      <c r="ALH124" s="0"/>
      <c r="ALI124" s="0"/>
      <c r="ALJ124" s="0"/>
      <c r="ALK124" s="0"/>
      <c r="ALL124" s="0"/>
      <c r="ALM124" s="0"/>
      <c r="ALN124" s="0"/>
      <c r="ALO124" s="0"/>
      <c r="ALP124" s="0"/>
      <c r="ALQ124" s="0"/>
      <c r="ALR124" s="0"/>
      <c r="ALS124" s="0"/>
      <c r="ALT124" s="0"/>
      <c r="ALU124" s="0"/>
      <c r="ALV124" s="0"/>
      <c r="ALW124" s="0"/>
      <c r="ALX124" s="0"/>
      <c r="ALY124" s="0"/>
      <c r="ALZ124" s="0"/>
      <c r="AMA124" s="0"/>
      <c r="AMB124" s="0"/>
      <c r="AMC124" s="0"/>
      <c r="AMD124" s="0"/>
      <c r="AME124" s="0"/>
      <c r="AMF124" s="0"/>
      <c r="AMG124" s="0"/>
      <c r="AMH124" s="0"/>
      <c r="AMI124" s="0"/>
      <c r="AMJ124" s="0"/>
    </row>
    <row r="125" customFormat="false" ht="18" hidden="false" customHeight="true" outlineLevel="0" collapsed="false">
      <c r="A125" s="66"/>
      <c r="B125" s="382"/>
      <c r="C125" s="382"/>
      <c r="D125" s="382"/>
      <c r="E125" s="382"/>
      <c r="F125" s="386"/>
      <c r="G125" s="400" t="s">
        <v>166</v>
      </c>
      <c r="H125" s="400"/>
      <c r="I125" s="400"/>
      <c r="J125" s="400"/>
      <c r="K125" s="400"/>
      <c r="L125" s="400"/>
      <c r="M125" s="400"/>
      <c r="N125" s="400"/>
      <c r="O125" s="400"/>
      <c r="P125" s="400"/>
      <c r="Q125" s="400"/>
      <c r="R125" s="400"/>
      <c r="S125" s="400"/>
      <c r="T125" s="400"/>
      <c r="U125" s="400"/>
      <c r="V125" s="400"/>
      <c r="W125" s="400"/>
      <c r="X125" s="400"/>
      <c r="Y125" s="400"/>
      <c r="Z125" s="400"/>
      <c r="AA125" s="400"/>
      <c r="AB125" s="400"/>
      <c r="AC125" s="400"/>
      <c r="AD125" s="400"/>
      <c r="AE125" s="400"/>
      <c r="AF125" s="400"/>
      <c r="AG125" s="400"/>
      <c r="AH125" s="400"/>
      <c r="AI125" s="400"/>
      <c r="AJ125" s="400"/>
      <c r="AK125" s="400"/>
      <c r="AL125" s="73"/>
      <c r="AM125" s="303" t="n">
        <f aca="false">FALSE()</f>
        <v>0</v>
      </c>
      <c r="AN125" s="303"/>
      <c r="AO125" s="356"/>
      <c r="AP125" s="384"/>
      <c r="AQ125" s="385"/>
      <c r="AR125" s="385"/>
      <c r="AS125" s="385"/>
      <c r="AT125" s="385"/>
      <c r="AU125" s="385"/>
      <c r="AV125" s="385"/>
      <c r="AW125" s="385"/>
      <c r="AX125" s="385"/>
      <c r="AY125" s="385"/>
      <c r="AZ125" s="385"/>
      <c r="BA125" s="385"/>
      <c r="BB125" s="385"/>
      <c r="BC125" s="385"/>
      <c r="BD125" s="385"/>
      <c r="BE125" s="385"/>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c r="IX125" s="0"/>
      <c r="IY125" s="0"/>
      <c r="IZ125" s="0"/>
      <c r="JA125" s="0"/>
      <c r="JB125" s="0"/>
      <c r="JC125" s="0"/>
      <c r="JD125" s="0"/>
      <c r="JE125" s="0"/>
      <c r="JF125" s="0"/>
      <c r="JG125" s="0"/>
      <c r="JH125" s="0"/>
      <c r="JI125" s="0"/>
      <c r="JJ125" s="0"/>
      <c r="JK125" s="0"/>
      <c r="JL125" s="0"/>
      <c r="JM125" s="0"/>
      <c r="JN125" s="0"/>
      <c r="JO125" s="0"/>
      <c r="JP125" s="0"/>
      <c r="JQ125" s="0"/>
      <c r="JR125" s="0"/>
      <c r="JS125" s="0"/>
      <c r="JT125" s="0"/>
      <c r="JU125" s="0"/>
      <c r="JV125" s="0"/>
      <c r="JW125" s="0"/>
      <c r="JX125" s="0"/>
      <c r="JY125" s="0"/>
      <c r="JZ125" s="0"/>
      <c r="KA125" s="0"/>
      <c r="KB125" s="0"/>
      <c r="KC125" s="0"/>
      <c r="KD125" s="0"/>
      <c r="KE125" s="0"/>
      <c r="KF125" s="0"/>
      <c r="KG125" s="0"/>
      <c r="KH125" s="0"/>
      <c r="KI125" s="0"/>
      <c r="KJ125" s="0"/>
      <c r="KK125" s="0"/>
      <c r="KL125" s="0"/>
      <c r="KM125" s="0"/>
      <c r="KN125" s="0"/>
      <c r="KO125" s="0"/>
      <c r="KP125" s="0"/>
      <c r="KQ125" s="0"/>
      <c r="KR125" s="0"/>
      <c r="KS125" s="0"/>
      <c r="KT125" s="0"/>
      <c r="KU125" s="0"/>
      <c r="KV125" s="0"/>
      <c r="KW125" s="0"/>
      <c r="KX125" s="0"/>
      <c r="KY125" s="0"/>
      <c r="KZ125" s="0"/>
      <c r="LA125" s="0"/>
      <c r="LB125" s="0"/>
      <c r="LC125" s="0"/>
      <c r="LD125" s="0"/>
      <c r="LE125" s="0"/>
      <c r="LF125" s="0"/>
      <c r="LG125" s="0"/>
      <c r="LH125" s="0"/>
      <c r="LI125" s="0"/>
      <c r="LJ125" s="0"/>
      <c r="LK125" s="0"/>
      <c r="LL125" s="0"/>
      <c r="LM125" s="0"/>
      <c r="LN125" s="0"/>
      <c r="LO125" s="0"/>
      <c r="LP125" s="0"/>
      <c r="LQ125" s="0"/>
      <c r="LR125" s="0"/>
      <c r="LS125" s="0"/>
      <c r="LT125" s="0"/>
      <c r="LU125" s="0"/>
      <c r="LV125" s="0"/>
      <c r="LW125" s="0"/>
      <c r="LX125" s="0"/>
      <c r="LY125" s="0"/>
      <c r="LZ125" s="0"/>
      <c r="MA125" s="0"/>
      <c r="MB125" s="0"/>
      <c r="MC125" s="0"/>
      <c r="MD125" s="0"/>
      <c r="ME125" s="0"/>
      <c r="MF125" s="0"/>
      <c r="MG125" s="0"/>
      <c r="MH125" s="0"/>
      <c r="MI125" s="0"/>
      <c r="MJ125" s="0"/>
      <c r="MK125" s="0"/>
      <c r="ML125" s="0"/>
      <c r="MM125" s="0"/>
      <c r="MN125" s="0"/>
      <c r="MO125" s="0"/>
      <c r="MP125" s="0"/>
      <c r="MQ125" s="0"/>
      <c r="MR125" s="0"/>
      <c r="MS125" s="0"/>
      <c r="MT125" s="0"/>
      <c r="MU125" s="0"/>
      <c r="MV125" s="0"/>
      <c r="MW125" s="0"/>
      <c r="MX125" s="0"/>
      <c r="MY125" s="0"/>
      <c r="MZ125" s="0"/>
      <c r="NA125" s="0"/>
      <c r="NB125" s="0"/>
      <c r="NC125" s="0"/>
      <c r="ND125" s="0"/>
      <c r="NE125" s="0"/>
      <c r="NF125" s="0"/>
      <c r="NG125" s="0"/>
      <c r="NH125" s="0"/>
      <c r="NI125" s="0"/>
      <c r="NJ125" s="0"/>
      <c r="NK125" s="0"/>
      <c r="NL125" s="0"/>
      <c r="NM125" s="0"/>
      <c r="NN125" s="0"/>
      <c r="NO125" s="0"/>
      <c r="NP125" s="0"/>
      <c r="NQ125" s="0"/>
      <c r="NR125" s="0"/>
      <c r="NS125" s="0"/>
      <c r="NT125" s="0"/>
      <c r="NU125" s="0"/>
      <c r="NV125" s="0"/>
      <c r="NW125" s="0"/>
      <c r="NX125" s="0"/>
      <c r="NY125" s="0"/>
      <c r="NZ125" s="0"/>
      <c r="OA125" s="0"/>
      <c r="OB125" s="0"/>
      <c r="OC125" s="0"/>
      <c r="OD125" s="0"/>
      <c r="OE125" s="0"/>
      <c r="OF125" s="0"/>
      <c r="OG125" s="0"/>
      <c r="OH125" s="0"/>
      <c r="OI125" s="0"/>
      <c r="OJ125" s="0"/>
      <c r="OK125" s="0"/>
      <c r="OL125" s="0"/>
      <c r="OM125" s="0"/>
      <c r="ON125" s="0"/>
      <c r="OO125" s="0"/>
      <c r="OP125" s="0"/>
      <c r="OQ125" s="0"/>
      <c r="OR125" s="0"/>
      <c r="OS125" s="0"/>
      <c r="OT125" s="0"/>
      <c r="OU125" s="0"/>
      <c r="OV125" s="0"/>
      <c r="OW125" s="0"/>
      <c r="OX125" s="0"/>
      <c r="OY125" s="0"/>
      <c r="OZ125" s="0"/>
      <c r="PA125" s="0"/>
      <c r="PB125" s="0"/>
      <c r="PC125" s="0"/>
      <c r="PD125" s="0"/>
      <c r="PE125" s="0"/>
      <c r="PF125" s="0"/>
      <c r="PG125" s="0"/>
      <c r="PH125" s="0"/>
      <c r="PI125" s="0"/>
      <c r="PJ125" s="0"/>
      <c r="PK125" s="0"/>
      <c r="PL125" s="0"/>
      <c r="PM125" s="0"/>
      <c r="PN125" s="0"/>
      <c r="PO125" s="0"/>
      <c r="PP125" s="0"/>
      <c r="PQ125" s="0"/>
      <c r="PR125" s="0"/>
      <c r="PS125" s="0"/>
      <c r="PT125" s="0"/>
      <c r="PU125" s="0"/>
      <c r="PV125" s="0"/>
      <c r="PW125" s="0"/>
      <c r="PX125" s="0"/>
      <c r="PY125" s="0"/>
      <c r="PZ125" s="0"/>
      <c r="QA125" s="0"/>
      <c r="QB125" s="0"/>
      <c r="QC125" s="0"/>
      <c r="QD125" s="0"/>
      <c r="QE125" s="0"/>
      <c r="QF125" s="0"/>
      <c r="QG125" s="0"/>
      <c r="QH125" s="0"/>
      <c r="QI125" s="0"/>
      <c r="QJ125" s="0"/>
      <c r="QK125" s="0"/>
      <c r="QL125" s="0"/>
      <c r="QM125" s="0"/>
      <c r="QN125" s="0"/>
      <c r="QO125" s="0"/>
      <c r="QP125" s="0"/>
      <c r="QQ125" s="0"/>
      <c r="QR125" s="0"/>
      <c r="QS125" s="0"/>
      <c r="QT125" s="0"/>
      <c r="QU125" s="0"/>
      <c r="QV125" s="0"/>
      <c r="QW125" s="0"/>
      <c r="QX125" s="0"/>
      <c r="QY125" s="0"/>
      <c r="QZ125" s="0"/>
      <c r="RA125" s="0"/>
      <c r="RB125" s="0"/>
      <c r="RC125" s="0"/>
      <c r="RD125" s="0"/>
      <c r="RE125" s="0"/>
      <c r="RF125" s="0"/>
      <c r="RG125" s="0"/>
      <c r="RH125" s="0"/>
      <c r="RI125" s="0"/>
      <c r="RJ125" s="0"/>
      <c r="RK125" s="0"/>
      <c r="RL125" s="0"/>
      <c r="RM125" s="0"/>
      <c r="RN125" s="0"/>
      <c r="RO125" s="0"/>
      <c r="RP125" s="0"/>
      <c r="RQ125" s="0"/>
      <c r="RR125" s="0"/>
      <c r="RS125" s="0"/>
      <c r="RT125" s="0"/>
      <c r="RU125" s="0"/>
      <c r="RV125" s="0"/>
      <c r="RW125" s="0"/>
      <c r="RX125" s="0"/>
      <c r="RY125" s="0"/>
      <c r="RZ125" s="0"/>
      <c r="SA125" s="0"/>
      <c r="SB125" s="0"/>
      <c r="SC125" s="0"/>
      <c r="SD125" s="0"/>
      <c r="SE125" s="0"/>
      <c r="SF125" s="0"/>
      <c r="SG125" s="0"/>
      <c r="SH125" s="0"/>
      <c r="SI125" s="0"/>
      <c r="SJ125" s="0"/>
      <c r="SK125" s="0"/>
      <c r="SL125" s="0"/>
      <c r="SM125" s="0"/>
      <c r="SN125" s="0"/>
      <c r="SO125" s="0"/>
      <c r="SP125" s="0"/>
      <c r="SQ125" s="0"/>
      <c r="SR125" s="0"/>
      <c r="SS125" s="0"/>
      <c r="ST125" s="0"/>
      <c r="SU125" s="0"/>
      <c r="SV125" s="0"/>
      <c r="SW125" s="0"/>
      <c r="SX125" s="0"/>
      <c r="SY125" s="0"/>
      <c r="SZ125" s="0"/>
      <c r="TA125" s="0"/>
      <c r="TB125" s="0"/>
      <c r="TC125" s="0"/>
      <c r="TD125" s="0"/>
      <c r="TE125" s="0"/>
      <c r="TF125" s="0"/>
      <c r="TG125" s="0"/>
      <c r="TH125" s="0"/>
      <c r="TI125" s="0"/>
      <c r="TJ125" s="0"/>
      <c r="TK125" s="0"/>
      <c r="TL125" s="0"/>
      <c r="TM125" s="0"/>
      <c r="TN125" s="0"/>
      <c r="TO125" s="0"/>
      <c r="TP125" s="0"/>
      <c r="TQ125" s="0"/>
      <c r="TR125" s="0"/>
      <c r="TS125" s="0"/>
      <c r="TT125" s="0"/>
      <c r="TU125" s="0"/>
      <c r="TV125" s="0"/>
      <c r="TW125" s="0"/>
      <c r="TX125" s="0"/>
      <c r="TY125" s="0"/>
      <c r="TZ125" s="0"/>
      <c r="UA125" s="0"/>
      <c r="UB125" s="0"/>
      <c r="UC125" s="0"/>
      <c r="UD125" s="0"/>
      <c r="UE125" s="0"/>
      <c r="UF125" s="0"/>
      <c r="UG125" s="0"/>
      <c r="UH125" s="0"/>
      <c r="UI125" s="0"/>
      <c r="UJ125" s="0"/>
      <c r="UK125" s="0"/>
      <c r="UL125" s="0"/>
      <c r="UM125" s="0"/>
      <c r="UN125" s="0"/>
      <c r="UO125" s="0"/>
      <c r="UP125" s="0"/>
      <c r="UQ125" s="0"/>
      <c r="UR125" s="0"/>
      <c r="US125" s="0"/>
      <c r="UT125" s="0"/>
      <c r="UU125" s="0"/>
      <c r="UV125" s="0"/>
      <c r="UW125" s="0"/>
      <c r="UX125" s="0"/>
      <c r="UY125" s="0"/>
      <c r="UZ125" s="0"/>
      <c r="VA125" s="0"/>
      <c r="VB125" s="0"/>
      <c r="VC125" s="0"/>
      <c r="VD125" s="0"/>
      <c r="VE125" s="0"/>
      <c r="VF125" s="0"/>
      <c r="VG125" s="0"/>
      <c r="VH125" s="0"/>
      <c r="VI125" s="0"/>
      <c r="VJ125" s="0"/>
      <c r="VK125" s="0"/>
      <c r="VL125" s="0"/>
      <c r="VM125" s="0"/>
      <c r="VN125" s="0"/>
      <c r="VO125" s="0"/>
      <c r="VP125" s="0"/>
      <c r="VQ125" s="0"/>
      <c r="VR125" s="0"/>
      <c r="VS125" s="0"/>
      <c r="VT125" s="0"/>
      <c r="VU125" s="0"/>
      <c r="VV125" s="0"/>
      <c r="VW125" s="0"/>
      <c r="VX125" s="0"/>
      <c r="VY125" s="0"/>
      <c r="VZ125" s="0"/>
      <c r="WA125" s="0"/>
      <c r="WB125" s="0"/>
      <c r="WC125" s="0"/>
      <c r="WD125" s="0"/>
      <c r="WE125" s="0"/>
      <c r="WF125" s="0"/>
      <c r="WG125" s="0"/>
      <c r="WH125" s="0"/>
      <c r="WI125" s="0"/>
      <c r="WJ125" s="0"/>
      <c r="WK125" s="0"/>
      <c r="WL125" s="0"/>
      <c r="WM125" s="0"/>
      <c r="WN125" s="0"/>
      <c r="WO125" s="0"/>
      <c r="WP125" s="0"/>
      <c r="WQ125" s="0"/>
      <c r="WR125" s="0"/>
      <c r="WS125" s="0"/>
      <c r="WT125" s="0"/>
      <c r="WU125" s="0"/>
      <c r="WV125" s="0"/>
      <c r="WW125" s="0"/>
      <c r="WX125" s="0"/>
      <c r="WY125" s="0"/>
      <c r="WZ125" s="0"/>
      <c r="XA125" s="0"/>
      <c r="XB125" s="0"/>
      <c r="XC125" s="0"/>
      <c r="XD125" s="0"/>
      <c r="XE125" s="0"/>
      <c r="XF125" s="0"/>
      <c r="XG125" s="0"/>
      <c r="XH125" s="0"/>
      <c r="XI125" s="0"/>
      <c r="XJ125" s="0"/>
      <c r="XK125" s="0"/>
      <c r="XL125" s="0"/>
      <c r="XM125" s="0"/>
      <c r="XN125" s="0"/>
      <c r="XO125" s="0"/>
      <c r="XP125" s="0"/>
      <c r="XQ125" s="0"/>
      <c r="XR125" s="0"/>
      <c r="XS125" s="0"/>
      <c r="XT125" s="0"/>
      <c r="XU125" s="0"/>
      <c r="XV125" s="0"/>
      <c r="XW125" s="0"/>
      <c r="XX125" s="0"/>
      <c r="XY125" s="0"/>
      <c r="XZ125" s="0"/>
      <c r="YA125" s="0"/>
      <c r="YB125" s="0"/>
      <c r="YC125" s="0"/>
      <c r="YD125" s="0"/>
      <c r="YE125" s="0"/>
      <c r="YF125" s="0"/>
      <c r="YG125" s="0"/>
      <c r="YH125" s="0"/>
      <c r="YI125" s="0"/>
      <c r="YJ125" s="0"/>
      <c r="YK125" s="0"/>
      <c r="YL125" s="0"/>
      <c r="YM125" s="0"/>
      <c r="YN125" s="0"/>
      <c r="YO125" s="0"/>
      <c r="YP125" s="0"/>
      <c r="YQ125" s="0"/>
      <c r="YR125" s="0"/>
      <c r="YS125" s="0"/>
      <c r="YT125" s="0"/>
      <c r="YU125" s="0"/>
      <c r="YV125" s="0"/>
      <c r="YW125" s="0"/>
      <c r="YX125" s="0"/>
      <c r="YY125" s="0"/>
      <c r="YZ125" s="0"/>
      <c r="ZA125" s="0"/>
      <c r="ZB125" s="0"/>
      <c r="ZC125" s="0"/>
      <c r="ZD125" s="0"/>
      <c r="ZE125" s="0"/>
      <c r="ZF125" s="0"/>
      <c r="ZG125" s="0"/>
      <c r="ZH125" s="0"/>
      <c r="ZI125" s="0"/>
      <c r="ZJ125" s="0"/>
      <c r="ZK125" s="0"/>
      <c r="ZL125" s="0"/>
      <c r="ZM125" s="0"/>
      <c r="ZN125" s="0"/>
      <c r="ZO125" s="0"/>
      <c r="ZP125" s="0"/>
      <c r="ZQ125" s="0"/>
      <c r="ZR125" s="0"/>
      <c r="ZS125" s="0"/>
      <c r="ZT125" s="0"/>
      <c r="ZU125" s="0"/>
      <c r="ZV125" s="0"/>
      <c r="ZW125" s="0"/>
      <c r="ZX125" s="0"/>
      <c r="ZY125" s="0"/>
      <c r="ZZ125" s="0"/>
      <c r="AAA125" s="0"/>
      <c r="AAB125" s="0"/>
      <c r="AAC125" s="0"/>
      <c r="AAD125" s="0"/>
      <c r="AAE125" s="0"/>
      <c r="AAF125" s="0"/>
      <c r="AAG125" s="0"/>
      <c r="AAH125" s="0"/>
      <c r="AAI125" s="0"/>
      <c r="AAJ125" s="0"/>
      <c r="AAK125" s="0"/>
      <c r="AAL125" s="0"/>
      <c r="AAM125" s="0"/>
      <c r="AAN125" s="0"/>
      <c r="AAO125" s="0"/>
      <c r="AAP125" s="0"/>
      <c r="AAQ125" s="0"/>
      <c r="AAR125" s="0"/>
      <c r="AAS125" s="0"/>
      <c r="AAT125" s="0"/>
      <c r="AAU125" s="0"/>
      <c r="AAV125" s="0"/>
      <c r="AAW125" s="0"/>
      <c r="AAX125" s="0"/>
      <c r="AAY125" s="0"/>
      <c r="AAZ125" s="0"/>
      <c r="ABA125" s="0"/>
      <c r="ABB125" s="0"/>
      <c r="ABC125" s="0"/>
      <c r="ABD125" s="0"/>
      <c r="ABE125" s="0"/>
      <c r="ABF125" s="0"/>
      <c r="ABG125" s="0"/>
      <c r="ABH125" s="0"/>
      <c r="ABI125" s="0"/>
      <c r="ABJ125" s="0"/>
      <c r="ABK125" s="0"/>
      <c r="ABL125" s="0"/>
      <c r="ABM125" s="0"/>
      <c r="ABN125" s="0"/>
      <c r="ABO125" s="0"/>
      <c r="ABP125" s="0"/>
      <c r="ABQ125" s="0"/>
      <c r="ABR125" s="0"/>
      <c r="ABS125" s="0"/>
      <c r="ABT125" s="0"/>
      <c r="ABU125" s="0"/>
      <c r="ABV125" s="0"/>
      <c r="ABW125" s="0"/>
      <c r="ABX125" s="0"/>
      <c r="ABY125" s="0"/>
      <c r="ABZ125" s="0"/>
      <c r="ACA125" s="0"/>
      <c r="ACB125" s="0"/>
      <c r="ACC125" s="0"/>
      <c r="ACD125" s="0"/>
      <c r="ACE125" s="0"/>
      <c r="ACF125" s="0"/>
      <c r="ACG125" s="0"/>
      <c r="ACH125" s="0"/>
      <c r="ACI125" s="0"/>
      <c r="ACJ125" s="0"/>
      <c r="ACK125" s="0"/>
      <c r="ACL125" s="0"/>
      <c r="ACM125" s="0"/>
      <c r="ACN125" s="0"/>
      <c r="ACO125" s="0"/>
      <c r="ACP125" s="0"/>
      <c r="ACQ125" s="0"/>
      <c r="ACR125" s="0"/>
      <c r="ACS125" s="0"/>
      <c r="ACT125" s="0"/>
      <c r="ACU125" s="0"/>
      <c r="ACV125" s="0"/>
      <c r="ACW125" s="0"/>
      <c r="ACX125" s="0"/>
      <c r="ACY125" s="0"/>
      <c r="ACZ125" s="0"/>
      <c r="ADA125" s="0"/>
      <c r="ADB125" s="0"/>
      <c r="ADC125" s="0"/>
      <c r="ADD125" s="0"/>
      <c r="ADE125" s="0"/>
      <c r="ADF125" s="0"/>
      <c r="ADG125" s="0"/>
      <c r="ADH125" s="0"/>
      <c r="ADI125" s="0"/>
      <c r="ADJ125" s="0"/>
      <c r="ADK125" s="0"/>
      <c r="ADL125" s="0"/>
      <c r="ADM125" s="0"/>
      <c r="ADN125" s="0"/>
      <c r="ADO125" s="0"/>
      <c r="ADP125" s="0"/>
      <c r="ADQ125" s="0"/>
      <c r="ADR125" s="0"/>
      <c r="ADS125" s="0"/>
      <c r="ADT125" s="0"/>
      <c r="ADU125" s="0"/>
      <c r="ADV125" s="0"/>
      <c r="ADW125" s="0"/>
      <c r="ADX125" s="0"/>
      <c r="ADY125" s="0"/>
      <c r="ADZ125" s="0"/>
      <c r="AEA125" s="0"/>
      <c r="AEB125" s="0"/>
      <c r="AEC125" s="0"/>
      <c r="AED125" s="0"/>
      <c r="AEE125" s="0"/>
      <c r="AEF125" s="0"/>
      <c r="AEG125" s="0"/>
      <c r="AEH125" s="0"/>
      <c r="AEI125" s="0"/>
      <c r="AEJ125" s="0"/>
      <c r="AEK125" s="0"/>
      <c r="AEL125" s="0"/>
      <c r="AEM125" s="0"/>
      <c r="AEN125" s="0"/>
      <c r="AEO125" s="0"/>
      <c r="AEP125" s="0"/>
      <c r="AEQ125" s="0"/>
      <c r="AER125" s="0"/>
      <c r="AES125" s="0"/>
      <c r="AET125" s="0"/>
      <c r="AEU125" s="0"/>
      <c r="AEV125" s="0"/>
      <c r="AEW125" s="0"/>
      <c r="AEX125" s="0"/>
      <c r="AEY125" s="0"/>
      <c r="AEZ125" s="0"/>
      <c r="AFA125" s="0"/>
      <c r="AFB125" s="0"/>
      <c r="AFC125" s="0"/>
      <c r="AFD125" s="0"/>
      <c r="AFE125" s="0"/>
      <c r="AFF125" s="0"/>
      <c r="AFG125" s="0"/>
      <c r="AFH125" s="0"/>
      <c r="AFI125" s="0"/>
      <c r="AFJ125" s="0"/>
      <c r="AFK125" s="0"/>
      <c r="AFL125" s="0"/>
      <c r="AFM125" s="0"/>
      <c r="AFN125" s="0"/>
      <c r="AFO125" s="0"/>
      <c r="AFP125" s="0"/>
      <c r="AFQ125" s="0"/>
      <c r="AFR125" s="0"/>
      <c r="AFS125" s="0"/>
      <c r="AFT125" s="0"/>
      <c r="AFU125" s="0"/>
      <c r="AFV125" s="0"/>
      <c r="AFW125" s="0"/>
      <c r="AFX125" s="0"/>
      <c r="AFY125" s="0"/>
      <c r="AFZ125" s="0"/>
      <c r="AGA125" s="0"/>
      <c r="AGB125" s="0"/>
      <c r="AGC125" s="0"/>
      <c r="AGD125" s="0"/>
      <c r="AGE125" s="0"/>
      <c r="AGF125" s="0"/>
      <c r="AGG125" s="0"/>
      <c r="AGH125" s="0"/>
      <c r="AGI125" s="0"/>
      <c r="AGJ125" s="0"/>
      <c r="AGK125" s="0"/>
      <c r="AGL125" s="0"/>
      <c r="AGM125" s="0"/>
      <c r="AGN125" s="0"/>
      <c r="AGO125" s="0"/>
      <c r="AGP125" s="0"/>
      <c r="AGQ125" s="0"/>
      <c r="AGR125" s="0"/>
      <c r="AGS125" s="0"/>
      <c r="AGT125" s="0"/>
      <c r="AGU125" s="0"/>
      <c r="AGV125" s="0"/>
      <c r="AGW125" s="0"/>
      <c r="AGX125" s="0"/>
      <c r="AGY125" s="0"/>
      <c r="AGZ125" s="0"/>
      <c r="AHA125" s="0"/>
      <c r="AHB125" s="0"/>
      <c r="AHC125" s="0"/>
      <c r="AHD125" s="0"/>
      <c r="AHE125" s="0"/>
      <c r="AHF125" s="0"/>
      <c r="AHG125" s="0"/>
      <c r="AHH125" s="0"/>
      <c r="AHI125" s="0"/>
      <c r="AHJ125" s="0"/>
      <c r="AHK125" s="0"/>
      <c r="AHL125" s="0"/>
      <c r="AHM125" s="0"/>
      <c r="AHN125" s="0"/>
      <c r="AHO125" s="0"/>
      <c r="AHP125" s="0"/>
      <c r="AHQ125" s="0"/>
      <c r="AHR125" s="0"/>
      <c r="AHS125" s="0"/>
      <c r="AHT125" s="0"/>
      <c r="AHU125" s="0"/>
      <c r="AHV125" s="0"/>
      <c r="AHW125" s="0"/>
      <c r="AHX125" s="0"/>
      <c r="AHY125" s="0"/>
      <c r="AHZ125" s="0"/>
      <c r="AIA125" s="0"/>
      <c r="AIB125" s="0"/>
      <c r="AIC125" s="0"/>
      <c r="AID125" s="0"/>
      <c r="AIE125" s="0"/>
      <c r="AIF125" s="0"/>
      <c r="AIG125" s="0"/>
      <c r="AIH125" s="0"/>
      <c r="AII125" s="0"/>
      <c r="AIJ125" s="0"/>
      <c r="AIK125" s="0"/>
      <c r="AIL125" s="0"/>
      <c r="AIM125" s="0"/>
      <c r="AIN125" s="0"/>
      <c r="AIO125" s="0"/>
      <c r="AIP125" s="0"/>
      <c r="AIQ125" s="0"/>
      <c r="AIR125" s="0"/>
      <c r="AIS125" s="0"/>
      <c r="AIT125" s="0"/>
      <c r="AIU125" s="0"/>
      <c r="AIV125" s="0"/>
      <c r="AIW125" s="0"/>
      <c r="AIX125" s="0"/>
      <c r="AIY125" s="0"/>
      <c r="AIZ125" s="0"/>
      <c r="AJA125" s="0"/>
      <c r="AJB125" s="0"/>
      <c r="AJC125" s="0"/>
      <c r="AJD125" s="0"/>
      <c r="AJE125" s="0"/>
      <c r="AJF125" s="0"/>
      <c r="AJG125" s="0"/>
      <c r="AJH125" s="0"/>
      <c r="AJI125" s="0"/>
      <c r="AJJ125" s="0"/>
      <c r="AJK125" s="0"/>
      <c r="AJL125" s="0"/>
      <c r="AJM125" s="0"/>
      <c r="AJN125" s="0"/>
      <c r="AJO125" s="0"/>
      <c r="AJP125" s="0"/>
      <c r="AJQ125" s="0"/>
      <c r="AJR125" s="0"/>
      <c r="AJS125" s="0"/>
      <c r="AJT125" s="0"/>
      <c r="AJU125" s="0"/>
      <c r="AJV125" s="0"/>
      <c r="AJW125" s="0"/>
      <c r="AJX125" s="0"/>
      <c r="AJY125" s="0"/>
      <c r="AJZ125" s="0"/>
      <c r="AKA125" s="0"/>
      <c r="AKB125" s="0"/>
      <c r="AKC125" s="0"/>
      <c r="AKD125" s="0"/>
      <c r="AKE125" s="0"/>
      <c r="AKF125" s="0"/>
      <c r="AKG125" s="0"/>
      <c r="AKH125" s="0"/>
      <c r="AKI125" s="0"/>
      <c r="AKJ125" s="0"/>
      <c r="AKK125" s="0"/>
      <c r="AKL125" s="0"/>
      <c r="AKM125" s="0"/>
      <c r="AKN125" s="0"/>
      <c r="AKO125" s="0"/>
      <c r="AKP125" s="0"/>
      <c r="AKQ125" s="0"/>
      <c r="AKR125" s="0"/>
      <c r="AKS125" s="0"/>
      <c r="AKT125" s="0"/>
      <c r="AKU125" s="0"/>
      <c r="AKV125" s="0"/>
      <c r="AKW125" s="0"/>
      <c r="AKX125" s="0"/>
      <c r="AKY125" s="0"/>
      <c r="AKZ125" s="0"/>
      <c r="ALA125" s="0"/>
      <c r="ALB125" s="0"/>
      <c r="ALC125" s="0"/>
      <c r="ALD125" s="0"/>
      <c r="ALE125" s="0"/>
      <c r="ALF125" s="0"/>
      <c r="ALG125" s="0"/>
      <c r="ALH125" s="0"/>
      <c r="ALI125" s="0"/>
      <c r="ALJ125" s="0"/>
      <c r="ALK125" s="0"/>
      <c r="ALL125" s="0"/>
      <c r="ALM125" s="0"/>
      <c r="ALN125" s="0"/>
      <c r="ALO125" s="0"/>
      <c r="ALP125" s="0"/>
      <c r="ALQ125" s="0"/>
      <c r="ALR125" s="0"/>
      <c r="ALS125" s="0"/>
      <c r="ALT125" s="0"/>
      <c r="ALU125" s="0"/>
      <c r="ALV125" s="0"/>
      <c r="ALW125" s="0"/>
      <c r="ALX125" s="0"/>
      <c r="ALY125" s="0"/>
      <c r="ALZ125" s="0"/>
      <c r="AMA125" s="0"/>
      <c r="AMB125" s="0"/>
      <c r="AMC125" s="0"/>
      <c r="AMD125" s="0"/>
      <c r="AME125" s="0"/>
      <c r="AMF125" s="0"/>
      <c r="AMG125" s="0"/>
      <c r="AMH125" s="0"/>
      <c r="AMI125" s="0"/>
      <c r="AMJ125" s="0"/>
    </row>
    <row r="126" customFormat="false" ht="18" hidden="false" customHeight="true" outlineLevel="0" collapsed="false">
      <c r="A126" s="66"/>
      <c r="B126" s="382"/>
      <c r="C126" s="382"/>
      <c r="D126" s="382"/>
      <c r="E126" s="382"/>
      <c r="F126" s="386"/>
      <c r="G126" s="389" t="s">
        <v>167</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73"/>
      <c r="AM126" s="303" t="n">
        <f aca="false">FALSE()</f>
        <v>0</v>
      </c>
      <c r="AN126" s="303"/>
      <c r="AO126" s="356"/>
      <c r="AP126" s="384"/>
      <c r="AQ126" s="385"/>
      <c r="AR126" s="385"/>
      <c r="AS126" s="385"/>
      <c r="AT126" s="385"/>
      <c r="AU126" s="385"/>
      <c r="AV126" s="385"/>
      <c r="AW126" s="385"/>
      <c r="AX126" s="385"/>
      <c r="AY126" s="385"/>
      <c r="AZ126" s="385"/>
      <c r="BA126" s="385"/>
      <c r="BB126" s="385"/>
      <c r="BC126" s="385"/>
      <c r="BD126" s="385"/>
      <c r="BE126" s="385"/>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c r="IX126" s="0"/>
      <c r="IY126" s="0"/>
      <c r="IZ126" s="0"/>
      <c r="JA126" s="0"/>
      <c r="JB126" s="0"/>
      <c r="JC126" s="0"/>
      <c r="JD126" s="0"/>
      <c r="JE126" s="0"/>
      <c r="JF126" s="0"/>
      <c r="JG126" s="0"/>
      <c r="JH126" s="0"/>
      <c r="JI126" s="0"/>
      <c r="JJ126" s="0"/>
      <c r="JK126" s="0"/>
      <c r="JL126" s="0"/>
      <c r="JM126" s="0"/>
      <c r="JN126" s="0"/>
      <c r="JO126" s="0"/>
      <c r="JP126" s="0"/>
      <c r="JQ126" s="0"/>
      <c r="JR126" s="0"/>
      <c r="JS126" s="0"/>
      <c r="JT126" s="0"/>
      <c r="JU126" s="0"/>
      <c r="JV126" s="0"/>
      <c r="JW126" s="0"/>
      <c r="JX126" s="0"/>
      <c r="JY126" s="0"/>
      <c r="JZ126" s="0"/>
      <c r="KA126" s="0"/>
      <c r="KB126" s="0"/>
      <c r="KC126" s="0"/>
      <c r="KD126" s="0"/>
      <c r="KE126" s="0"/>
      <c r="KF126" s="0"/>
      <c r="KG126" s="0"/>
      <c r="KH126" s="0"/>
      <c r="KI126" s="0"/>
      <c r="KJ126" s="0"/>
      <c r="KK126" s="0"/>
      <c r="KL126" s="0"/>
      <c r="KM126" s="0"/>
      <c r="KN126" s="0"/>
      <c r="KO126" s="0"/>
      <c r="KP126" s="0"/>
      <c r="KQ126" s="0"/>
      <c r="KR126" s="0"/>
      <c r="KS126" s="0"/>
      <c r="KT126" s="0"/>
      <c r="KU126" s="0"/>
      <c r="KV126" s="0"/>
      <c r="KW126" s="0"/>
      <c r="KX126" s="0"/>
      <c r="KY126" s="0"/>
      <c r="KZ126" s="0"/>
      <c r="LA126" s="0"/>
      <c r="LB126" s="0"/>
      <c r="LC126" s="0"/>
      <c r="LD126" s="0"/>
      <c r="LE126" s="0"/>
      <c r="LF126" s="0"/>
      <c r="LG126" s="0"/>
      <c r="LH126" s="0"/>
      <c r="LI126" s="0"/>
      <c r="LJ126" s="0"/>
      <c r="LK126" s="0"/>
      <c r="LL126" s="0"/>
      <c r="LM126" s="0"/>
      <c r="LN126" s="0"/>
      <c r="LO126" s="0"/>
      <c r="LP126" s="0"/>
      <c r="LQ126" s="0"/>
      <c r="LR126" s="0"/>
      <c r="LS126" s="0"/>
      <c r="LT126" s="0"/>
      <c r="LU126" s="0"/>
      <c r="LV126" s="0"/>
      <c r="LW126" s="0"/>
      <c r="LX126" s="0"/>
      <c r="LY126" s="0"/>
      <c r="LZ126" s="0"/>
      <c r="MA126" s="0"/>
      <c r="MB126" s="0"/>
      <c r="MC126" s="0"/>
      <c r="MD126" s="0"/>
      <c r="ME126" s="0"/>
      <c r="MF126" s="0"/>
      <c r="MG126" s="0"/>
      <c r="MH126" s="0"/>
      <c r="MI126" s="0"/>
      <c r="MJ126" s="0"/>
      <c r="MK126" s="0"/>
      <c r="ML126" s="0"/>
      <c r="MM126" s="0"/>
      <c r="MN126" s="0"/>
      <c r="MO126" s="0"/>
      <c r="MP126" s="0"/>
      <c r="MQ126" s="0"/>
      <c r="MR126" s="0"/>
      <c r="MS126" s="0"/>
      <c r="MT126" s="0"/>
      <c r="MU126" s="0"/>
      <c r="MV126" s="0"/>
      <c r="MW126" s="0"/>
      <c r="MX126" s="0"/>
      <c r="MY126" s="0"/>
      <c r="MZ126" s="0"/>
      <c r="NA126" s="0"/>
      <c r="NB126" s="0"/>
      <c r="NC126" s="0"/>
      <c r="ND126" s="0"/>
      <c r="NE126" s="0"/>
      <c r="NF126" s="0"/>
      <c r="NG126" s="0"/>
      <c r="NH126" s="0"/>
      <c r="NI126" s="0"/>
      <c r="NJ126" s="0"/>
      <c r="NK126" s="0"/>
      <c r="NL126" s="0"/>
      <c r="NM126" s="0"/>
      <c r="NN126" s="0"/>
      <c r="NO126" s="0"/>
      <c r="NP126" s="0"/>
      <c r="NQ126" s="0"/>
      <c r="NR126" s="0"/>
      <c r="NS126" s="0"/>
      <c r="NT126" s="0"/>
      <c r="NU126" s="0"/>
      <c r="NV126" s="0"/>
      <c r="NW126" s="0"/>
      <c r="NX126" s="0"/>
      <c r="NY126" s="0"/>
      <c r="NZ126" s="0"/>
      <c r="OA126" s="0"/>
      <c r="OB126" s="0"/>
      <c r="OC126" s="0"/>
      <c r="OD126" s="0"/>
      <c r="OE126" s="0"/>
      <c r="OF126" s="0"/>
      <c r="OG126" s="0"/>
      <c r="OH126" s="0"/>
      <c r="OI126" s="0"/>
      <c r="OJ126" s="0"/>
      <c r="OK126" s="0"/>
      <c r="OL126" s="0"/>
      <c r="OM126" s="0"/>
      <c r="ON126" s="0"/>
      <c r="OO126" s="0"/>
      <c r="OP126" s="0"/>
      <c r="OQ126" s="0"/>
      <c r="OR126" s="0"/>
      <c r="OS126" s="0"/>
      <c r="OT126" s="0"/>
      <c r="OU126" s="0"/>
      <c r="OV126" s="0"/>
      <c r="OW126" s="0"/>
      <c r="OX126" s="0"/>
      <c r="OY126" s="0"/>
      <c r="OZ126" s="0"/>
      <c r="PA126" s="0"/>
      <c r="PB126" s="0"/>
      <c r="PC126" s="0"/>
      <c r="PD126" s="0"/>
      <c r="PE126" s="0"/>
      <c r="PF126" s="0"/>
      <c r="PG126" s="0"/>
      <c r="PH126" s="0"/>
      <c r="PI126" s="0"/>
      <c r="PJ126" s="0"/>
      <c r="PK126" s="0"/>
      <c r="PL126" s="0"/>
      <c r="PM126" s="0"/>
      <c r="PN126" s="0"/>
      <c r="PO126" s="0"/>
      <c r="PP126" s="0"/>
      <c r="PQ126" s="0"/>
      <c r="PR126" s="0"/>
      <c r="PS126" s="0"/>
      <c r="PT126" s="0"/>
      <c r="PU126" s="0"/>
      <c r="PV126" s="0"/>
      <c r="PW126" s="0"/>
      <c r="PX126" s="0"/>
      <c r="PY126" s="0"/>
      <c r="PZ126" s="0"/>
      <c r="QA126" s="0"/>
      <c r="QB126" s="0"/>
      <c r="QC126" s="0"/>
      <c r="QD126" s="0"/>
      <c r="QE126" s="0"/>
      <c r="QF126" s="0"/>
      <c r="QG126" s="0"/>
      <c r="QH126" s="0"/>
      <c r="QI126" s="0"/>
      <c r="QJ126" s="0"/>
      <c r="QK126" s="0"/>
      <c r="QL126" s="0"/>
      <c r="QM126" s="0"/>
      <c r="QN126" s="0"/>
      <c r="QO126" s="0"/>
      <c r="QP126" s="0"/>
      <c r="QQ126" s="0"/>
      <c r="QR126" s="0"/>
      <c r="QS126" s="0"/>
      <c r="QT126" s="0"/>
      <c r="QU126" s="0"/>
      <c r="QV126" s="0"/>
      <c r="QW126" s="0"/>
      <c r="QX126" s="0"/>
      <c r="QY126" s="0"/>
      <c r="QZ126" s="0"/>
      <c r="RA126" s="0"/>
      <c r="RB126" s="0"/>
      <c r="RC126" s="0"/>
      <c r="RD126" s="0"/>
      <c r="RE126" s="0"/>
      <c r="RF126" s="0"/>
      <c r="RG126" s="0"/>
      <c r="RH126" s="0"/>
      <c r="RI126" s="0"/>
      <c r="RJ126" s="0"/>
      <c r="RK126" s="0"/>
      <c r="RL126" s="0"/>
      <c r="RM126" s="0"/>
      <c r="RN126" s="0"/>
      <c r="RO126" s="0"/>
      <c r="RP126" s="0"/>
      <c r="RQ126" s="0"/>
      <c r="RR126" s="0"/>
      <c r="RS126" s="0"/>
      <c r="RT126" s="0"/>
      <c r="RU126" s="0"/>
      <c r="RV126" s="0"/>
      <c r="RW126" s="0"/>
      <c r="RX126" s="0"/>
      <c r="RY126" s="0"/>
      <c r="RZ126" s="0"/>
      <c r="SA126" s="0"/>
      <c r="SB126" s="0"/>
      <c r="SC126" s="0"/>
      <c r="SD126" s="0"/>
      <c r="SE126" s="0"/>
      <c r="SF126" s="0"/>
      <c r="SG126" s="0"/>
      <c r="SH126" s="0"/>
      <c r="SI126" s="0"/>
      <c r="SJ126" s="0"/>
      <c r="SK126" s="0"/>
      <c r="SL126" s="0"/>
      <c r="SM126" s="0"/>
      <c r="SN126" s="0"/>
      <c r="SO126" s="0"/>
      <c r="SP126" s="0"/>
      <c r="SQ126" s="0"/>
      <c r="SR126" s="0"/>
      <c r="SS126" s="0"/>
      <c r="ST126" s="0"/>
      <c r="SU126" s="0"/>
      <c r="SV126" s="0"/>
      <c r="SW126" s="0"/>
      <c r="SX126" s="0"/>
      <c r="SY126" s="0"/>
      <c r="SZ126" s="0"/>
      <c r="TA126" s="0"/>
      <c r="TB126" s="0"/>
      <c r="TC126" s="0"/>
      <c r="TD126" s="0"/>
      <c r="TE126" s="0"/>
      <c r="TF126" s="0"/>
      <c r="TG126" s="0"/>
      <c r="TH126" s="0"/>
      <c r="TI126" s="0"/>
      <c r="TJ126" s="0"/>
      <c r="TK126" s="0"/>
      <c r="TL126" s="0"/>
      <c r="TM126" s="0"/>
      <c r="TN126" s="0"/>
      <c r="TO126" s="0"/>
      <c r="TP126" s="0"/>
      <c r="TQ126" s="0"/>
      <c r="TR126" s="0"/>
      <c r="TS126" s="0"/>
      <c r="TT126" s="0"/>
      <c r="TU126" s="0"/>
      <c r="TV126" s="0"/>
      <c r="TW126" s="0"/>
      <c r="TX126" s="0"/>
      <c r="TY126" s="0"/>
      <c r="TZ126" s="0"/>
      <c r="UA126" s="0"/>
      <c r="UB126" s="0"/>
      <c r="UC126" s="0"/>
      <c r="UD126" s="0"/>
      <c r="UE126" s="0"/>
      <c r="UF126" s="0"/>
      <c r="UG126" s="0"/>
      <c r="UH126" s="0"/>
      <c r="UI126" s="0"/>
      <c r="UJ126" s="0"/>
      <c r="UK126" s="0"/>
      <c r="UL126" s="0"/>
      <c r="UM126" s="0"/>
      <c r="UN126" s="0"/>
      <c r="UO126" s="0"/>
      <c r="UP126" s="0"/>
      <c r="UQ126" s="0"/>
      <c r="UR126" s="0"/>
      <c r="US126" s="0"/>
      <c r="UT126" s="0"/>
      <c r="UU126" s="0"/>
      <c r="UV126" s="0"/>
      <c r="UW126" s="0"/>
      <c r="UX126" s="0"/>
      <c r="UY126" s="0"/>
      <c r="UZ126" s="0"/>
      <c r="VA126" s="0"/>
      <c r="VB126" s="0"/>
      <c r="VC126" s="0"/>
      <c r="VD126" s="0"/>
      <c r="VE126" s="0"/>
      <c r="VF126" s="0"/>
      <c r="VG126" s="0"/>
      <c r="VH126" s="0"/>
      <c r="VI126" s="0"/>
      <c r="VJ126" s="0"/>
      <c r="VK126" s="0"/>
      <c r="VL126" s="0"/>
      <c r="VM126" s="0"/>
      <c r="VN126" s="0"/>
      <c r="VO126" s="0"/>
      <c r="VP126" s="0"/>
      <c r="VQ126" s="0"/>
      <c r="VR126" s="0"/>
      <c r="VS126" s="0"/>
      <c r="VT126" s="0"/>
      <c r="VU126" s="0"/>
      <c r="VV126" s="0"/>
      <c r="VW126" s="0"/>
      <c r="VX126" s="0"/>
      <c r="VY126" s="0"/>
      <c r="VZ126" s="0"/>
      <c r="WA126" s="0"/>
      <c r="WB126" s="0"/>
      <c r="WC126" s="0"/>
      <c r="WD126" s="0"/>
      <c r="WE126" s="0"/>
      <c r="WF126" s="0"/>
      <c r="WG126" s="0"/>
      <c r="WH126" s="0"/>
      <c r="WI126" s="0"/>
      <c r="WJ126" s="0"/>
      <c r="WK126" s="0"/>
      <c r="WL126" s="0"/>
      <c r="WM126" s="0"/>
      <c r="WN126" s="0"/>
      <c r="WO126" s="0"/>
      <c r="WP126" s="0"/>
      <c r="WQ126" s="0"/>
      <c r="WR126" s="0"/>
      <c r="WS126" s="0"/>
      <c r="WT126" s="0"/>
      <c r="WU126" s="0"/>
      <c r="WV126" s="0"/>
      <c r="WW126" s="0"/>
      <c r="WX126" s="0"/>
      <c r="WY126" s="0"/>
      <c r="WZ126" s="0"/>
      <c r="XA126" s="0"/>
      <c r="XB126" s="0"/>
      <c r="XC126" s="0"/>
      <c r="XD126" s="0"/>
      <c r="XE126" s="0"/>
      <c r="XF126" s="0"/>
      <c r="XG126" s="0"/>
      <c r="XH126" s="0"/>
      <c r="XI126" s="0"/>
      <c r="XJ126" s="0"/>
      <c r="XK126" s="0"/>
      <c r="XL126" s="0"/>
      <c r="XM126" s="0"/>
      <c r="XN126" s="0"/>
      <c r="XO126" s="0"/>
      <c r="XP126" s="0"/>
      <c r="XQ126" s="0"/>
      <c r="XR126" s="0"/>
      <c r="XS126" s="0"/>
      <c r="XT126" s="0"/>
      <c r="XU126" s="0"/>
      <c r="XV126" s="0"/>
      <c r="XW126" s="0"/>
      <c r="XX126" s="0"/>
      <c r="XY126" s="0"/>
      <c r="XZ126" s="0"/>
      <c r="YA126" s="0"/>
      <c r="YB126" s="0"/>
      <c r="YC126" s="0"/>
      <c r="YD126" s="0"/>
      <c r="YE126" s="0"/>
      <c r="YF126" s="0"/>
      <c r="YG126" s="0"/>
      <c r="YH126" s="0"/>
      <c r="YI126" s="0"/>
      <c r="YJ126" s="0"/>
      <c r="YK126" s="0"/>
      <c r="YL126" s="0"/>
      <c r="YM126" s="0"/>
      <c r="YN126" s="0"/>
      <c r="YO126" s="0"/>
      <c r="YP126" s="0"/>
      <c r="YQ126" s="0"/>
      <c r="YR126" s="0"/>
      <c r="YS126" s="0"/>
      <c r="YT126" s="0"/>
      <c r="YU126" s="0"/>
      <c r="YV126" s="0"/>
      <c r="YW126" s="0"/>
      <c r="YX126" s="0"/>
      <c r="YY126" s="0"/>
      <c r="YZ126" s="0"/>
      <c r="ZA126" s="0"/>
      <c r="ZB126" s="0"/>
      <c r="ZC126" s="0"/>
      <c r="ZD126" s="0"/>
      <c r="ZE126" s="0"/>
      <c r="ZF126" s="0"/>
      <c r="ZG126" s="0"/>
      <c r="ZH126" s="0"/>
      <c r="ZI126" s="0"/>
      <c r="ZJ126" s="0"/>
      <c r="ZK126" s="0"/>
      <c r="ZL126" s="0"/>
      <c r="ZM126" s="0"/>
      <c r="ZN126" s="0"/>
      <c r="ZO126" s="0"/>
      <c r="ZP126" s="0"/>
      <c r="ZQ126" s="0"/>
      <c r="ZR126" s="0"/>
      <c r="ZS126" s="0"/>
      <c r="ZT126" s="0"/>
      <c r="ZU126" s="0"/>
      <c r="ZV126" s="0"/>
      <c r="ZW126" s="0"/>
      <c r="ZX126" s="0"/>
      <c r="ZY126" s="0"/>
      <c r="ZZ126" s="0"/>
      <c r="AAA126" s="0"/>
      <c r="AAB126" s="0"/>
      <c r="AAC126" s="0"/>
      <c r="AAD126" s="0"/>
      <c r="AAE126" s="0"/>
      <c r="AAF126" s="0"/>
      <c r="AAG126" s="0"/>
      <c r="AAH126" s="0"/>
      <c r="AAI126" s="0"/>
      <c r="AAJ126" s="0"/>
      <c r="AAK126" s="0"/>
      <c r="AAL126" s="0"/>
      <c r="AAM126" s="0"/>
      <c r="AAN126" s="0"/>
      <c r="AAO126" s="0"/>
      <c r="AAP126" s="0"/>
      <c r="AAQ126" s="0"/>
      <c r="AAR126" s="0"/>
      <c r="AAS126" s="0"/>
      <c r="AAT126" s="0"/>
      <c r="AAU126" s="0"/>
      <c r="AAV126" s="0"/>
      <c r="AAW126" s="0"/>
      <c r="AAX126" s="0"/>
      <c r="AAY126" s="0"/>
      <c r="AAZ126" s="0"/>
      <c r="ABA126" s="0"/>
      <c r="ABB126" s="0"/>
      <c r="ABC126" s="0"/>
      <c r="ABD126" s="0"/>
      <c r="ABE126" s="0"/>
      <c r="ABF126" s="0"/>
      <c r="ABG126" s="0"/>
      <c r="ABH126" s="0"/>
      <c r="ABI126" s="0"/>
      <c r="ABJ126" s="0"/>
      <c r="ABK126" s="0"/>
      <c r="ABL126" s="0"/>
      <c r="ABM126" s="0"/>
      <c r="ABN126" s="0"/>
      <c r="ABO126" s="0"/>
      <c r="ABP126" s="0"/>
      <c r="ABQ126" s="0"/>
      <c r="ABR126" s="0"/>
      <c r="ABS126" s="0"/>
      <c r="ABT126" s="0"/>
      <c r="ABU126" s="0"/>
      <c r="ABV126" s="0"/>
      <c r="ABW126" s="0"/>
      <c r="ABX126" s="0"/>
      <c r="ABY126" s="0"/>
      <c r="ABZ126" s="0"/>
      <c r="ACA126" s="0"/>
      <c r="ACB126" s="0"/>
      <c r="ACC126" s="0"/>
      <c r="ACD126" s="0"/>
      <c r="ACE126" s="0"/>
      <c r="ACF126" s="0"/>
      <c r="ACG126" s="0"/>
      <c r="ACH126" s="0"/>
      <c r="ACI126" s="0"/>
      <c r="ACJ126" s="0"/>
      <c r="ACK126" s="0"/>
      <c r="ACL126" s="0"/>
      <c r="ACM126" s="0"/>
      <c r="ACN126" s="0"/>
      <c r="ACO126" s="0"/>
      <c r="ACP126" s="0"/>
      <c r="ACQ126" s="0"/>
      <c r="ACR126" s="0"/>
      <c r="ACS126" s="0"/>
      <c r="ACT126" s="0"/>
      <c r="ACU126" s="0"/>
      <c r="ACV126" s="0"/>
      <c r="ACW126" s="0"/>
      <c r="ACX126" s="0"/>
      <c r="ACY126" s="0"/>
      <c r="ACZ126" s="0"/>
      <c r="ADA126" s="0"/>
      <c r="ADB126" s="0"/>
      <c r="ADC126" s="0"/>
      <c r="ADD126" s="0"/>
      <c r="ADE126" s="0"/>
      <c r="ADF126" s="0"/>
      <c r="ADG126" s="0"/>
      <c r="ADH126" s="0"/>
      <c r="ADI126" s="0"/>
      <c r="ADJ126" s="0"/>
      <c r="ADK126" s="0"/>
      <c r="ADL126" s="0"/>
      <c r="ADM126" s="0"/>
      <c r="ADN126" s="0"/>
      <c r="ADO126" s="0"/>
      <c r="ADP126" s="0"/>
      <c r="ADQ126" s="0"/>
      <c r="ADR126" s="0"/>
      <c r="ADS126" s="0"/>
      <c r="ADT126" s="0"/>
      <c r="ADU126" s="0"/>
      <c r="ADV126" s="0"/>
      <c r="ADW126" s="0"/>
      <c r="ADX126" s="0"/>
      <c r="ADY126" s="0"/>
      <c r="ADZ126" s="0"/>
      <c r="AEA126" s="0"/>
      <c r="AEB126" s="0"/>
      <c r="AEC126" s="0"/>
      <c r="AED126" s="0"/>
      <c r="AEE126" s="0"/>
      <c r="AEF126" s="0"/>
      <c r="AEG126" s="0"/>
      <c r="AEH126" s="0"/>
      <c r="AEI126" s="0"/>
      <c r="AEJ126" s="0"/>
      <c r="AEK126" s="0"/>
      <c r="AEL126" s="0"/>
      <c r="AEM126" s="0"/>
      <c r="AEN126" s="0"/>
      <c r="AEO126" s="0"/>
      <c r="AEP126" s="0"/>
      <c r="AEQ126" s="0"/>
      <c r="AER126" s="0"/>
      <c r="AES126" s="0"/>
      <c r="AET126" s="0"/>
      <c r="AEU126" s="0"/>
      <c r="AEV126" s="0"/>
      <c r="AEW126" s="0"/>
      <c r="AEX126" s="0"/>
      <c r="AEY126" s="0"/>
      <c r="AEZ126" s="0"/>
      <c r="AFA126" s="0"/>
      <c r="AFB126" s="0"/>
      <c r="AFC126" s="0"/>
      <c r="AFD126" s="0"/>
      <c r="AFE126" s="0"/>
      <c r="AFF126" s="0"/>
      <c r="AFG126" s="0"/>
      <c r="AFH126" s="0"/>
      <c r="AFI126" s="0"/>
      <c r="AFJ126" s="0"/>
      <c r="AFK126" s="0"/>
      <c r="AFL126" s="0"/>
      <c r="AFM126" s="0"/>
      <c r="AFN126" s="0"/>
      <c r="AFO126" s="0"/>
      <c r="AFP126" s="0"/>
      <c r="AFQ126" s="0"/>
      <c r="AFR126" s="0"/>
      <c r="AFS126" s="0"/>
      <c r="AFT126" s="0"/>
      <c r="AFU126" s="0"/>
      <c r="AFV126" s="0"/>
      <c r="AFW126" s="0"/>
      <c r="AFX126" s="0"/>
      <c r="AFY126" s="0"/>
      <c r="AFZ126" s="0"/>
      <c r="AGA126" s="0"/>
      <c r="AGB126" s="0"/>
      <c r="AGC126" s="0"/>
      <c r="AGD126" s="0"/>
      <c r="AGE126" s="0"/>
      <c r="AGF126" s="0"/>
      <c r="AGG126" s="0"/>
      <c r="AGH126" s="0"/>
      <c r="AGI126" s="0"/>
      <c r="AGJ126" s="0"/>
      <c r="AGK126" s="0"/>
      <c r="AGL126" s="0"/>
      <c r="AGM126" s="0"/>
      <c r="AGN126" s="0"/>
      <c r="AGO126" s="0"/>
      <c r="AGP126" s="0"/>
      <c r="AGQ126" s="0"/>
      <c r="AGR126" s="0"/>
      <c r="AGS126" s="0"/>
      <c r="AGT126" s="0"/>
      <c r="AGU126" s="0"/>
      <c r="AGV126" s="0"/>
      <c r="AGW126" s="0"/>
      <c r="AGX126" s="0"/>
      <c r="AGY126" s="0"/>
      <c r="AGZ126" s="0"/>
      <c r="AHA126" s="0"/>
      <c r="AHB126" s="0"/>
      <c r="AHC126" s="0"/>
      <c r="AHD126" s="0"/>
      <c r="AHE126" s="0"/>
      <c r="AHF126" s="0"/>
      <c r="AHG126" s="0"/>
      <c r="AHH126" s="0"/>
      <c r="AHI126" s="0"/>
      <c r="AHJ126" s="0"/>
      <c r="AHK126" s="0"/>
      <c r="AHL126" s="0"/>
      <c r="AHM126" s="0"/>
      <c r="AHN126" s="0"/>
      <c r="AHO126" s="0"/>
      <c r="AHP126" s="0"/>
      <c r="AHQ126" s="0"/>
      <c r="AHR126" s="0"/>
      <c r="AHS126" s="0"/>
      <c r="AHT126" s="0"/>
      <c r="AHU126" s="0"/>
      <c r="AHV126" s="0"/>
      <c r="AHW126" s="0"/>
      <c r="AHX126" s="0"/>
      <c r="AHY126" s="0"/>
      <c r="AHZ126" s="0"/>
      <c r="AIA126" s="0"/>
      <c r="AIB126" s="0"/>
      <c r="AIC126" s="0"/>
      <c r="AID126" s="0"/>
      <c r="AIE126" s="0"/>
      <c r="AIF126" s="0"/>
      <c r="AIG126" s="0"/>
      <c r="AIH126" s="0"/>
      <c r="AII126" s="0"/>
      <c r="AIJ126" s="0"/>
      <c r="AIK126" s="0"/>
      <c r="AIL126" s="0"/>
      <c r="AIM126" s="0"/>
      <c r="AIN126" s="0"/>
      <c r="AIO126" s="0"/>
      <c r="AIP126" s="0"/>
      <c r="AIQ126" s="0"/>
      <c r="AIR126" s="0"/>
      <c r="AIS126" s="0"/>
      <c r="AIT126" s="0"/>
      <c r="AIU126" s="0"/>
      <c r="AIV126" s="0"/>
      <c r="AIW126" s="0"/>
      <c r="AIX126" s="0"/>
      <c r="AIY126" s="0"/>
      <c r="AIZ126" s="0"/>
      <c r="AJA126" s="0"/>
      <c r="AJB126" s="0"/>
      <c r="AJC126" s="0"/>
      <c r="AJD126" s="0"/>
      <c r="AJE126" s="0"/>
      <c r="AJF126" s="0"/>
      <c r="AJG126" s="0"/>
      <c r="AJH126" s="0"/>
      <c r="AJI126" s="0"/>
      <c r="AJJ126" s="0"/>
      <c r="AJK126" s="0"/>
      <c r="AJL126" s="0"/>
      <c r="AJM126" s="0"/>
      <c r="AJN126" s="0"/>
      <c r="AJO126" s="0"/>
      <c r="AJP126" s="0"/>
      <c r="AJQ126" s="0"/>
      <c r="AJR126" s="0"/>
      <c r="AJS126" s="0"/>
      <c r="AJT126" s="0"/>
      <c r="AJU126" s="0"/>
      <c r="AJV126" s="0"/>
      <c r="AJW126" s="0"/>
      <c r="AJX126" s="0"/>
      <c r="AJY126" s="0"/>
      <c r="AJZ126" s="0"/>
      <c r="AKA126" s="0"/>
      <c r="AKB126" s="0"/>
      <c r="AKC126" s="0"/>
      <c r="AKD126" s="0"/>
      <c r="AKE126" s="0"/>
      <c r="AKF126" s="0"/>
      <c r="AKG126" s="0"/>
      <c r="AKH126" s="0"/>
      <c r="AKI126" s="0"/>
      <c r="AKJ126" s="0"/>
      <c r="AKK126" s="0"/>
      <c r="AKL126" s="0"/>
      <c r="AKM126" s="0"/>
      <c r="AKN126" s="0"/>
      <c r="AKO126" s="0"/>
      <c r="AKP126" s="0"/>
      <c r="AKQ126" s="0"/>
      <c r="AKR126" s="0"/>
      <c r="AKS126" s="0"/>
      <c r="AKT126" s="0"/>
      <c r="AKU126" s="0"/>
      <c r="AKV126" s="0"/>
      <c r="AKW126" s="0"/>
      <c r="AKX126" s="0"/>
      <c r="AKY126" s="0"/>
      <c r="AKZ126" s="0"/>
      <c r="ALA126" s="0"/>
      <c r="ALB126" s="0"/>
      <c r="ALC126" s="0"/>
      <c r="ALD126" s="0"/>
      <c r="ALE126" s="0"/>
      <c r="ALF126" s="0"/>
      <c r="ALG126" s="0"/>
      <c r="ALH126" s="0"/>
      <c r="ALI126" s="0"/>
      <c r="ALJ126" s="0"/>
      <c r="ALK126" s="0"/>
      <c r="ALL126" s="0"/>
      <c r="ALM126" s="0"/>
      <c r="ALN126" s="0"/>
      <c r="ALO126" s="0"/>
      <c r="ALP126" s="0"/>
      <c r="ALQ126" s="0"/>
      <c r="ALR126" s="0"/>
      <c r="ALS126" s="0"/>
      <c r="ALT126" s="0"/>
      <c r="ALU126" s="0"/>
      <c r="ALV126" s="0"/>
      <c r="ALW126" s="0"/>
      <c r="ALX126" s="0"/>
      <c r="ALY126" s="0"/>
      <c r="ALZ126" s="0"/>
      <c r="AMA126" s="0"/>
      <c r="AMB126" s="0"/>
      <c r="AMC126" s="0"/>
      <c r="AMD126" s="0"/>
      <c r="AME126" s="0"/>
      <c r="AMF126" s="0"/>
      <c r="AMG126" s="0"/>
      <c r="AMH126" s="0"/>
      <c r="AMI126" s="0"/>
      <c r="AMJ126" s="0"/>
    </row>
    <row r="127" customFormat="false" ht="18" hidden="false" customHeight="true" outlineLevel="0" collapsed="false">
      <c r="A127" s="66"/>
      <c r="B127" s="382"/>
      <c r="C127" s="382"/>
      <c r="D127" s="382"/>
      <c r="E127" s="382"/>
      <c r="F127" s="395"/>
      <c r="G127" s="399" t="s">
        <v>168</v>
      </c>
      <c r="H127" s="399"/>
      <c r="I127" s="399"/>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c r="AG127" s="399"/>
      <c r="AH127" s="399"/>
      <c r="AI127" s="399"/>
      <c r="AJ127" s="399"/>
      <c r="AK127" s="399"/>
      <c r="AL127" s="73"/>
      <c r="AM127" s="303" t="n">
        <f aca="false">FALSE()</f>
        <v>0</v>
      </c>
      <c r="AN127" s="303"/>
      <c r="AO127" s="356"/>
      <c r="AP127" s="384"/>
      <c r="AQ127" s="385"/>
      <c r="AR127" s="385"/>
      <c r="AS127" s="385"/>
      <c r="AT127" s="385"/>
      <c r="AU127" s="385"/>
      <c r="AV127" s="385"/>
      <c r="AW127" s="385"/>
      <c r="AX127" s="385"/>
      <c r="AY127" s="385"/>
      <c r="AZ127" s="385"/>
      <c r="BA127" s="385"/>
      <c r="BB127" s="385"/>
      <c r="BC127" s="385"/>
      <c r="BD127" s="385"/>
      <c r="BE127" s="385"/>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c r="IX127" s="0"/>
      <c r="IY127" s="0"/>
      <c r="IZ127" s="0"/>
      <c r="JA127" s="0"/>
      <c r="JB127" s="0"/>
      <c r="JC127" s="0"/>
      <c r="JD127" s="0"/>
      <c r="JE127" s="0"/>
      <c r="JF127" s="0"/>
      <c r="JG127" s="0"/>
      <c r="JH127" s="0"/>
      <c r="JI127" s="0"/>
      <c r="JJ127" s="0"/>
      <c r="JK127" s="0"/>
      <c r="JL127" s="0"/>
      <c r="JM127" s="0"/>
      <c r="JN127" s="0"/>
      <c r="JO127" s="0"/>
      <c r="JP127" s="0"/>
      <c r="JQ127" s="0"/>
      <c r="JR127" s="0"/>
      <c r="JS127" s="0"/>
      <c r="JT127" s="0"/>
      <c r="JU127" s="0"/>
      <c r="JV127" s="0"/>
      <c r="JW127" s="0"/>
      <c r="JX127" s="0"/>
      <c r="JY127" s="0"/>
      <c r="JZ127" s="0"/>
      <c r="KA127" s="0"/>
      <c r="KB127" s="0"/>
      <c r="KC127" s="0"/>
      <c r="KD127" s="0"/>
      <c r="KE127" s="0"/>
      <c r="KF127" s="0"/>
      <c r="KG127" s="0"/>
      <c r="KH127" s="0"/>
      <c r="KI127" s="0"/>
      <c r="KJ127" s="0"/>
      <c r="KK127" s="0"/>
      <c r="KL127" s="0"/>
      <c r="KM127" s="0"/>
      <c r="KN127" s="0"/>
      <c r="KO127" s="0"/>
      <c r="KP127" s="0"/>
      <c r="KQ127" s="0"/>
      <c r="KR127" s="0"/>
      <c r="KS127" s="0"/>
      <c r="KT127" s="0"/>
      <c r="KU127" s="0"/>
      <c r="KV127" s="0"/>
      <c r="KW127" s="0"/>
      <c r="KX127" s="0"/>
      <c r="KY127" s="0"/>
      <c r="KZ127" s="0"/>
      <c r="LA127" s="0"/>
      <c r="LB127" s="0"/>
      <c r="LC127" s="0"/>
      <c r="LD127" s="0"/>
      <c r="LE127" s="0"/>
      <c r="LF127" s="0"/>
      <c r="LG127" s="0"/>
      <c r="LH127" s="0"/>
      <c r="LI127" s="0"/>
      <c r="LJ127" s="0"/>
      <c r="LK127" s="0"/>
      <c r="LL127" s="0"/>
      <c r="LM127" s="0"/>
      <c r="LN127" s="0"/>
      <c r="LO127" s="0"/>
      <c r="LP127" s="0"/>
      <c r="LQ127" s="0"/>
      <c r="LR127" s="0"/>
      <c r="LS127" s="0"/>
      <c r="LT127" s="0"/>
      <c r="LU127" s="0"/>
      <c r="LV127" s="0"/>
      <c r="LW127" s="0"/>
      <c r="LX127" s="0"/>
      <c r="LY127" s="0"/>
      <c r="LZ127" s="0"/>
      <c r="MA127" s="0"/>
      <c r="MB127" s="0"/>
      <c r="MC127" s="0"/>
      <c r="MD127" s="0"/>
      <c r="ME127" s="0"/>
      <c r="MF127" s="0"/>
      <c r="MG127" s="0"/>
      <c r="MH127" s="0"/>
      <c r="MI127" s="0"/>
      <c r="MJ127" s="0"/>
      <c r="MK127" s="0"/>
      <c r="ML127" s="0"/>
      <c r="MM127" s="0"/>
      <c r="MN127" s="0"/>
      <c r="MO127" s="0"/>
      <c r="MP127" s="0"/>
      <c r="MQ127" s="0"/>
      <c r="MR127" s="0"/>
      <c r="MS127" s="0"/>
      <c r="MT127" s="0"/>
      <c r="MU127" s="0"/>
      <c r="MV127" s="0"/>
      <c r="MW127" s="0"/>
      <c r="MX127" s="0"/>
      <c r="MY127" s="0"/>
      <c r="MZ127" s="0"/>
      <c r="NA127" s="0"/>
      <c r="NB127" s="0"/>
      <c r="NC127" s="0"/>
      <c r="ND127" s="0"/>
      <c r="NE127" s="0"/>
      <c r="NF127" s="0"/>
      <c r="NG127" s="0"/>
      <c r="NH127" s="0"/>
      <c r="NI127" s="0"/>
      <c r="NJ127" s="0"/>
      <c r="NK127" s="0"/>
      <c r="NL127" s="0"/>
      <c r="NM127" s="0"/>
      <c r="NN127" s="0"/>
      <c r="NO127" s="0"/>
      <c r="NP127" s="0"/>
      <c r="NQ127" s="0"/>
      <c r="NR127" s="0"/>
      <c r="NS127" s="0"/>
      <c r="NT127" s="0"/>
      <c r="NU127" s="0"/>
      <c r="NV127" s="0"/>
      <c r="NW127" s="0"/>
      <c r="NX127" s="0"/>
      <c r="NY127" s="0"/>
      <c r="NZ127" s="0"/>
      <c r="OA127" s="0"/>
      <c r="OB127" s="0"/>
      <c r="OC127" s="0"/>
      <c r="OD127" s="0"/>
      <c r="OE127" s="0"/>
      <c r="OF127" s="0"/>
      <c r="OG127" s="0"/>
      <c r="OH127" s="0"/>
      <c r="OI127" s="0"/>
      <c r="OJ127" s="0"/>
      <c r="OK127" s="0"/>
      <c r="OL127" s="0"/>
      <c r="OM127" s="0"/>
      <c r="ON127" s="0"/>
      <c r="OO127" s="0"/>
      <c r="OP127" s="0"/>
      <c r="OQ127" s="0"/>
      <c r="OR127" s="0"/>
      <c r="OS127" s="0"/>
      <c r="OT127" s="0"/>
      <c r="OU127" s="0"/>
      <c r="OV127" s="0"/>
      <c r="OW127" s="0"/>
      <c r="OX127" s="0"/>
      <c r="OY127" s="0"/>
      <c r="OZ127" s="0"/>
      <c r="PA127" s="0"/>
      <c r="PB127" s="0"/>
      <c r="PC127" s="0"/>
      <c r="PD127" s="0"/>
      <c r="PE127" s="0"/>
      <c r="PF127" s="0"/>
      <c r="PG127" s="0"/>
      <c r="PH127" s="0"/>
      <c r="PI127" s="0"/>
      <c r="PJ127" s="0"/>
      <c r="PK127" s="0"/>
      <c r="PL127" s="0"/>
      <c r="PM127" s="0"/>
      <c r="PN127" s="0"/>
      <c r="PO127" s="0"/>
      <c r="PP127" s="0"/>
      <c r="PQ127" s="0"/>
      <c r="PR127" s="0"/>
      <c r="PS127" s="0"/>
      <c r="PT127" s="0"/>
      <c r="PU127" s="0"/>
      <c r="PV127" s="0"/>
      <c r="PW127" s="0"/>
      <c r="PX127" s="0"/>
      <c r="PY127" s="0"/>
      <c r="PZ127" s="0"/>
      <c r="QA127" s="0"/>
      <c r="QB127" s="0"/>
      <c r="QC127" s="0"/>
      <c r="QD127" s="0"/>
      <c r="QE127" s="0"/>
      <c r="QF127" s="0"/>
      <c r="QG127" s="0"/>
      <c r="QH127" s="0"/>
      <c r="QI127" s="0"/>
      <c r="QJ127" s="0"/>
      <c r="QK127" s="0"/>
      <c r="QL127" s="0"/>
      <c r="QM127" s="0"/>
      <c r="QN127" s="0"/>
      <c r="QO127" s="0"/>
      <c r="QP127" s="0"/>
      <c r="QQ127" s="0"/>
      <c r="QR127" s="0"/>
      <c r="QS127" s="0"/>
      <c r="QT127" s="0"/>
      <c r="QU127" s="0"/>
      <c r="QV127" s="0"/>
      <c r="QW127" s="0"/>
      <c r="QX127" s="0"/>
      <c r="QY127" s="0"/>
      <c r="QZ127" s="0"/>
      <c r="RA127" s="0"/>
      <c r="RB127" s="0"/>
      <c r="RC127" s="0"/>
      <c r="RD127" s="0"/>
      <c r="RE127" s="0"/>
      <c r="RF127" s="0"/>
      <c r="RG127" s="0"/>
      <c r="RH127" s="0"/>
      <c r="RI127" s="0"/>
      <c r="RJ127" s="0"/>
      <c r="RK127" s="0"/>
      <c r="RL127" s="0"/>
      <c r="RM127" s="0"/>
      <c r="RN127" s="0"/>
      <c r="RO127" s="0"/>
      <c r="RP127" s="0"/>
      <c r="RQ127" s="0"/>
      <c r="RR127" s="0"/>
      <c r="RS127" s="0"/>
      <c r="RT127" s="0"/>
      <c r="RU127" s="0"/>
      <c r="RV127" s="0"/>
      <c r="RW127" s="0"/>
      <c r="RX127" s="0"/>
      <c r="RY127" s="0"/>
      <c r="RZ127" s="0"/>
      <c r="SA127" s="0"/>
      <c r="SB127" s="0"/>
      <c r="SC127" s="0"/>
      <c r="SD127" s="0"/>
      <c r="SE127" s="0"/>
      <c r="SF127" s="0"/>
      <c r="SG127" s="0"/>
      <c r="SH127" s="0"/>
      <c r="SI127" s="0"/>
      <c r="SJ127" s="0"/>
      <c r="SK127" s="0"/>
      <c r="SL127" s="0"/>
      <c r="SM127" s="0"/>
      <c r="SN127" s="0"/>
      <c r="SO127" s="0"/>
      <c r="SP127" s="0"/>
      <c r="SQ127" s="0"/>
      <c r="SR127" s="0"/>
      <c r="SS127" s="0"/>
      <c r="ST127" s="0"/>
      <c r="SU127" s="0"/>
      <c r="SV127" s="0"/>
      <c r="SW127" s="0"/>
      <c r="SX127" s="0"/>
      <c r="SY127" s="0"/>
      <c r="SZ127" s="0"/>
      <c r="TA127" s="0"/>
      <c r="TB127" s="0"/>
      <c r="TC127" s="0"/>
      <c r="TD127" s="0"/>
      <c r="TE127" s="0"/>
      <c r="TF127" s="0"/>
      <c r="TG127" s="0"/>
      <c r="TH127" s="0"/>
      <c r="TI127" s="0"/>
      <c r="TJ127" s="0"/>
      <c r="TK127" s="0"/>
      <c r="TL127" s="0"/>
      <c r="TM127" s="0"/>
      <c r="TN127" s="0"/>
      <c r="TO127" s="0"/>
      <c r="TP127" s="0"/>
      <c r="TQ127" s="0"/>
      <c r="TR127" s="0"/>
      <c r="TS127" s="0"/>
      <c r="TT127" s="0"/>
      <c r="TU127" s="0"/>
      <c r="TV127" s="0"/>
      <c r="TW127" s="0"/>
      <c r="TX127" s="0"/>
      <c r="TY127" s="0"/>
      <c r="TZ127" s="0"/>
      <c r="UA127" s="0"/>
      <c r="UB127" s="0"/>
      <c r="UC127" s="0"/>
      <c r="UD127" s="0"/>
      <c r="UE127" s="0"/>
      <c r="UF127" s="0"/>
      <c r="UG127" s="0"/>
      <c r="UH127" s="0"/>
      <c r="UI127" s="0"/>
      <c r="UJ127" s="0"/>
      <c r="UK127" s="0"/>
      <c r="UL127" s="0"/>
      <c r="UM127" s="0"/>
      <c r="UN127" s="0"/>
      <c r="UO127" s="0"/>
      <c r="UP127" s="0"/>
      <c r="UQ127" s="0"/>
      <c r="UR127" s="0"/>
      <c r="US127" s="0"/>
      <c r="UT127" s="0"/>
      <c r="UU127" s="0"/>
      <c r="UV127" s="0"/>
      <c r="UW127" s="0"/>
      <c r="UX127" s="0"/>
      <c r="UY127" s="0"/>
      <c r="UZ127" s="0"/>
      <c r="VA127" s="0"/>
      <c r="VB127" s="0"/>
      <c r="VC127" s="0"/>
      <c r="VD127" s="0"/>
      <c r="VE127" s="0"/>
      <c r="VF127" s="0"/>
      <c r="VG127" s="0"/>
      <c r="VH127" s="0"/>
      <c r="VI127" s="0"/>
      <c r="VJ127" s="0"/>
      <c r="VK127" s="0"/>
      <c r="VL127" s="0"/>
      <c r="VM127" s="0"/>
      <c r="VN127" s="0"/>
      <c r="VO127" s="0"/>
      <c r="VP127" s="0"/>
      <c r="VQ127" s="0"/>
      <c r="VR127" s="0"/>
      <c r="VS127" s="0"/>
      <c r="VT127" s="0"/>
      <c r="VU127" s="0"/>
      <c r="VV127" s="0"/>
      <c r="VW127" s="0"/>
      <c r="VX127" s="0"/>
      <c r="VY127" s="0"/>
      <c r="VZ127" s="0"/>
      <c r="WA127" s="0"/>
      <c r="WB127" s="0"/>
      <c r="WC127" s="0"/>
      <c r="WD127" s="0"/>
      <c r="WE127" s="0"/>
      <c r="WF127" s="0"/>
      <c r="WG127" s="0"/>
      <c r="WH127" s="0"/>
      <c r="WI127" s="0"/>
      <c r="WJ127" s="0"/>
      <c r="WK127" s="0"/>
      <c r="WL127" s="0"/>
      <c r="WM127" s="0"/>
      <c r="WN127" s="0"/>
      <c r="WO127" s="0"/>
      <c r="WP127" s="0"/>
      <c r="WQ127" s="0"/>
      <c r="WR127" s="0"/>
      <c r="WS127" s="0"/>
      <c r="WT127" s="0"/>
      <c r="WU127" s="0"/>
      <c r="WV127" s="0"/>
      <c r="WW127" s="0"/>
      <c r="WX127" s="0"/>
      <c r="WY127" s="0"/>
      <c r="WZ127" s="0"/>
      <c r="XA127" s="0"/>
      <c r="XB127" s="0"/>
      <c r="XC127" s="0"/>
      <c r="XD127" s="0"/>
      <c r="XE127" s="0"/>
      <c r="XF127" s="0"/>
      <c r="XG127" s="0"/>
      <c r="XH127" s="0"/>
      <c r="XI127" s="0"/>
      <c r="XJ127" s="0"/>
      <c r="XK127" s="0"/>
      <c r="XL127" s="0"/>
      <c r="XM127" s="0"/>
      <c r="XN127" s="0"/>
      <c r="XO127" s="0"/>
      <c r="XP127" s="0"/>
      <c r="XQ127" s="0"/>
      <c r="XR127" s="0"/>
      <c r="XS127" s="0"/>
      <c r="XT127" s="0"/>
      <c r="XU127" s="0"/>
      <c r="XV127" s="0"/>
      <c r="XW127" s="0"/>
      <c r="XX127" s="0"/>
      <c r="XY127" s="0"/>
      <c r="XZ127" s="0"/>
      <c r="YA127" s="0"/>
      <c r="YB127" s="0"/>
      <c r="YC127" s="0"/>
      <c r="YD127" s="0"/>
      <c r="YE127" s="0"/>
      <c r="YF127" s="0"/>
      <c r="YG127" s="0"/>
      <c r="YH127" s="0"/>
      <c r="YI127" s="0"/>
      <c r="YJ127" s="0"/>
      <c r="YK127" s="0"/>
      <c r="YL127" s="0"/>
      <c r="YM127" s="0"/>
      <c r="YN127" s="0"/>
      <c r="YO127" s="0"/>
      <c r="YP127" s="0"/>
      <c r="YQ127" s="0"/>
      <c r="YR127" s="0"/>
      <c r="YS127" s="0"/>
      <c r="YT127" s="0"/>
      <c r="YU127" s="0"/>
      <c r="YV127" s="0"/>
      <c r="YW127" s="0"/>
      <c r="YX127" s="0"/>
      <c r="YY127" s="0"/>
      <c r="YZ127" s="0"/>
      <c r="ZA127" s="0"/>
      <c r="ZB127" s="0"/>
      <c r="ZC127" s="0"/>
      <c r="ZD127" s="0"/>
      <c r="ZE127" s="0"/>
      <c r="ZF127" s="0"/>
      <c r="ZG127" s="0"/>
      <c r="ZH127" s="0"/>
      <c r="ZI127" s="0"/>
      <c r="ZJ127" s="0"/>
      <c r="ZK127" s="0"/>
      <c r="ZL127" s="0"/>
      <c r="ZM127" s="0"/>
      <c r="ZN127" s="0"/>
      <c r="ZO127" s="0"/>
      <c r="ZP127" s="0"/>
      <c r="ZQ127" s="0"/>
      <c r="ZR127" s="0"/>
      <c r="ZS127" s="0"/>
      <c r="ZT127" s="0"/>
      <c r="ZU127" s="0"/>
      <c r="ZV127" s="0"/>
      <c r="ZW127" s="0"/>
      <c r="ZX127" s="0"/>
      <c r="ZY127" s="0"/>
      <c r="ZZ127" s="0"/>
      <c r="AAA127" s="0"/>
      <c r="AAB127" s="0"/>
      <c r="AAC127" s="0"/>
      <c r="AAD127" s="0"/>
      <c r="AAE127" s="0"/>
      <c r="AAF127" s="0"/>
      <c r="AAG127" s="0"/>
      <c r="AAH127" s="0"/>
      <c r="AAI127" s="0"/>
      <c r="AAJ127" s="0"/>
      <c r="AAK127" s="0"/>
      <c r="AAL127" s="0"/>
      <c r="AAM127" s="0"/>
      <c r="AAN127" s="0"/>
      <c r="AAO127" s="0"/>
      <c r="AAP127" s="0"/>
      <c r="AAQ127" s="0"/>
      <c r="AAR127" s="0"/>
      <c r="AAS127" s="0"/>
      <c r="AAT127" s="0"/>
      <c r="AAU127" s="0"/>
      <c r="AAV127" s="0"/>
      <c r="AAW127" s="0"/>
      <c r="AAX127" s="0"/>
      <c r="AAY127" s="0"/>
      <c r="AAZ127" s="0"/>
      <c r="ABA127" s="0"/>
      <c r="ABB127" s="0"/>
      <c r="ABC127" s="0"/>
      <c r="ABD127" s="0"/>
      <c r="ABE127" s="0"/>
      <c r="ABF127" s="0"/>
      <c r="ABG127" s="0"/>
      <c r="ABH127" s="0"/>
      <c r="ABI127" s="0"/>
      <c r="ABJ127" s="0"/>
      <c r="ABK127" s="0"/>
      <c r="ABL127" s="0"/>
      <c r="ABM127" s="0"/>
      <c r="ABN127" s="0"/>
      <c r="ABO127" s="0"/>
      <c r="ABP127" s="0"/>
      <c r="ABQ127" s="0"/>
      <c r="ABR127" s="0"/>
      <c r="ABS127" s="0"/>
      <c r="ABT127" s="0"/>
      <c r="ABU127" s="0"/>
      <c r="ABV127" s="0"/>
      <c r="ABW127" s="0"/>
      <c r="ABX127" s="0"/>
      <c r="ABY127" s="0"/>
      <c r="ABZ127" s="0"/>
      <c r="ACA127" s="0"/>
      <c r="ACB127" s="0"/>
      <c r="ACC127" s="0"/>
      <c r="ACD127" s="0"/>
      <c r="ACE127" s="0"/>
      <c r="ACF127" s="0"/>
      <c r="ACG127" s="0"/>
      <c r="ACH127" s="0"/>
      <c r="ACI127" s="0"/>
      <c r="ACJ127" s="0"/>
      <c r="ACK127" s="0"/>
      <c r="ACL127" s="0"/>
      <c r="ACM127" s="0"/>
      <c r="ACN127" s="0"/>
      <c r="ACO127" s="0"/>
      <c r="ACP127" s="0"/>
      <c r="ACQ127" s="0"/>
      <c r="ACR127" s="0"/>
      <c r="ACS127" s="0"/>
      <c r="ACT127" s="0"/>
      <c r="ACU127" s="0"/>
      <c r="ACV127" s="0"/>
      <c r="ACW127" s="0"/>
      <c r="ACX127" s="0"/>
      <c r="ACY127" s="0"/>
      <c r="ACZ127" s="0"/>
      <c r="ADA127" s="0"/>
      <c r="ADB127" s="0"/>
      <c r="ADC127" s="0"/>
      <c r="ADD127" s="0"/>
      <c r="ADE127" s="0"/>
      <c r="ADF127" s="0"/>
      <c r="ADG127" s="0"/>
      <c r="ADH127" s="0"/>
      <c r="ADI127" s="0"/>
      <c r="ADJ127" s="0"/>
      <c r="ADK127" s="0"/>
      <c r="ADL127" s="0"/>
      <c r="ADM127" s="0"/>
      <c r="ADN127" s="0"/>
      <c r="ADO127" s="0"/>
      <c r="ADP127" s="0"/>
      <c r="ADQ127" s="0"/>
      <c r="ADR127" s="0"/>
      <c r="ADS127" s="0"/>
      <c r="ADT127" s="0"/>
      <c r="ADU127" s="0"/>
      <c r="ADV127" s="0"/>
      <c r="ADW127" s="0"/>
      <c r="ADX127" s="0"/>
      <c r="ADY127" s="0"/>
      <c r="ADZ127" s="0"/>
      <c r="AEA127" s="0"/>
      <c r="AEB127" s="0"/>
      <c r="AEC127" s="0"/>
      <c r="AED127" s="0"/>
      <c r="AEE127" s="0"/>
      <c r="AEF127" s="0"/>
      <c r="AEG127" s="0"/>
      <c r="AEH127" s="0"/>
      <c r="AEI127" s="0"/>
      <c r="AEJ127" s="0"/>
      <c r="AEK127" s="0"/>
      <c r="AEL127" s="0"/>
      <c r="AEM127" s="0"/>
      <c r="AEN127" s="0"/>
      <c r="AEO127" s="0"/>
      <c r="AEP127" s="0"/>
      <c r="AEQ127" s="0"/>
      <c r="AER127" s="0"/>
      <c r="AES127" s="0"/>
      <c r="AET127" s="0"/>
      <c r="AEU127" s="0"/>
      <c r="AEV127" s="0"/>
      <c r="AEW127" s="0"/>
      <c r="AEX127" s="0"/>
      <c r="AEY127" s="0"/>
      <c r="AEZ127" s="0"/>
      <c r="AFA127" s="0"/>
      <c r="AFB127" s="0"/>
      <c r="AFC127" s="0"/>
      <c r="AFD127" s="0"/>
      <c r="AFE127" s="0"/>
      <c r="AFF127" s="0"/>
      <c r="AFG127" s="0"/>
      <c r="AFH127" s="0"/>
      <c r="AFI127" s="0"/>
      <c r="AFJ127" s="0"/>
      <c r="AFK127" s="0"/>
      <c r="AFL127" s="0"/>
      <c r="AFM127" s="0"/>
      <c r="AFN127" s="0"/>
      <c r="AFO127" s="0"/>
      <c r="AFP127" s="0"/>
      <c r="AFQ127" s="0"/>
      <c r="AFR127" s="0"/>
      <c r="AFS127" s="0"/>
      <c r="AFT127" s="0"/>
      <c r="AFU127" s="0"/>
      <c r="AFV127" s="0"/>
      <c r="AFW127" s="0"/>
      <c r="AFX127" s="0"/>
      <c r="AFY127" s="0"/>
      <c r="AFZ127" s="0"/>
      <c r="AGA127" s="0"/>
      <c r="AGB127" s="0"/>
      <c r="AGC127" s="0"/>
      <c r="AGD127" s="0"/>
      <c r="AGE127" s="0"/>
      <c r="AGF127" s="0"/>
      <c r="AGG127" s="0"/>
      <c r="AGH127" s="0"/>
      <c r="AGI127" s="0"/>
      <c r="AGJ127" s="0"/>
      <c r="AGK127" s="0"/>
      <c r="AGL127" s="0"/>
      <c r="AGM127" s="0"/>
      <c r="AGN127" s="0"/>
      <c r="AGO127" s="0"/>
      <c r="AGP127" s="0"/>
      <c r="AGQ127" s="0"/>
      <c r="AGR127" s="0"/>
      <c r="AGS127" s="0"/>
      <c r="AGT127" s="0"/>
      <c r="AGU127" s="0"/>
      <c r="AGV127" s="0"/>
      <c r="AGW127" s="0"/>
      <c r="AGX127" s="0"/>
      <c r="AGY127" s="0"/>
      <c r="AGZ127" s="0"/>
      <c r="AHA127" s="0"/>
      <c r="AHB127" s="0"/>
      <c r="AHC127" s="0"/>
      <c r="AHD127" s="0"/>
      <c r="AHE127" s="0"/>
      <c r="AHF127" s="0"/>
      <c r="AHG127" s="0"/>
      <c r="AHH127" s="0"/>
      <c r="AHI127" s="0"/>
      <c r="AHJ127" s="0"/>
      <c r="AHK127" s="0"/>
      <c r="AHL127" s="0"/>
      <c r="AHM127" s="0"/>
      <c r="AHN127" s="0"/>
      <c r="AHO127" s="0"/>
      <c r="AHP127" s="0"/>
      <c r="AHQ127" s="0"/>
      <c r="AHR127" s="0"/>
      <c r="AHS127" s="0"/>
      <c r="AHT127" s="0"/>
      <c r="AHU127" s="0"/>
      <c r="AHV127" s="0"/>
      <c r="AHW127" s="0"/>
      <c r="AHX127" s="0"/>
      <c r="AHY127" s="0"/>
      <c r="AHZ127" s="0"/>
      <c r="AIA127" s="0"/>
      <c r="AIB127" s="0"/>
      <c r="AIC127" s="0"/>
      <c r="AID127" s="0"/>
      <c r="AIE127" s="0"/>
      <c r="AIF127" s="0"/>
      <c r="AIG127" s="0"/>
      <c r="AIH127" s="0"/>
      <c r="AII127" s="0"/>
      <c r="AIJ127" s="0"/>
      <c r="AIK127" s="0"/>
      <c r="AIL127" s="0"/>
      <c r="AIM127" s="0"/>
      <c r="AIN127" s="0"/>
      <c r="AIO127" s="0"/>
      <c r="AIP127" s="0"/>
      <c r="AIQ127" s="0"/>
      <c r="AIR127" s="0"/>
      <c r="AIS127" s="0"/>
      <c r="AIT127" s="0"/>
      <c r="AIU127" s="0"/>
      <c r="AIV127" s="0"/>
      <c r="AIW127" s="0"/>
      <c r="AIX127" s="0"/>
      <c r="AIY127" s="0"/>
      <c r="AIZ127" s="0"/>
      <c r="AJA127" s="0"/>
      <c r="AJB127" s="0"/>
      <c r="AJC127" s="0"/>
      <c r="AJD127" s="0"/>
      <c r="AJE127" s="0"/>
      <c r="AJF127" s="0"/>
      <c r="AJG127" s="0"/>
      <c r="AJH127" s="0"/>
      <c r="AJI127" s="0"/>
      <c r="AJJ127" s="0"/>
      <c r="AJK127" s="0"/>
      <c r="AJL127" s="0"/>
      <c r="AJM127" s="0"/>
      <c r="AJN127" s="0"/>
      <c r="AJO127" s="0"/>
      <c r="AJP127" s="0"/>
      <c r="AJQ127" s="0"/>
      <c r="AJR127" s="0"/>
      <c r="AJS127" s="0"/>
      <c r="AJT127" s="0"/>
      <c r="AJU127" s="0"/>
      <c r="AJV127" s="0"/>
      <c r="AJW127" s="0"/>
      <c r="AJX127" s="0"/>
      <c r="AJY127" s="0"/>
      <c r="AJZ127" s="0"/>
      <c r="AKA127" s="0"/>
      <c r="AKB127" s="0"/>
      <c r="AKC127" s="0"/>
      <c r="AKD127" s="0"/>
      <c r="AKE127" s="0"/>
      <c r="AKF127" s="0"/>
      <c r="AKG127" s="0"/>
      <c r="AKH127" s="0"/>
      <c r="AKI127" s="0"/>
      <c r="AKJ127" s="0"/>
      <c r="AKK127" s="0"/>
      <c r="AKL127" s="0"/>
      <c r="AKM127" s="0"/>
      <c r="AKN127" s="0"/>
      <c r="AKO127" s="0"/>
      <c r="AKP127" s="0"/>
      <c r="AKQ127" s="0"/>
      <c r="AKR127" s="0"/>
      <c r="AKS127" s="0"/>
      <c r="AKT127" s="0"/>
      <c r="AKU127" s="0"/>
      <c r="AKV127" s="0"/>
      <c r="AKW127" s="0"/>
      <c r="AKX127" s="0"/>
      <c r="AKY127" s="0"/>
      <c r="AKZ127" s="0"/>
      <c r="ALA127" s="0"/>
      <c r="ALB127" s="0"/>
      <c r="ALC127" s="0"/>
      <c r="ALD127" s="0"/>
      <c r="ALE127" s="0"/>
      <c r="ALF127" s="0"/>
      <c r="ALG127" s="0"/>
      <c r="ALH127" s="0"/>
      <c r="ALI127" s="0"/>
      <c r="ALJ127" s="0"/>
      <c r="ALK127" s="0"/>
      <c r="ALL127" s="0"/>
      <c r="ALM127" s="0"/>
      <c r="ALN127" s="0"/>
      <c r="ALO127" s="0"/>
      <c r="ALP127" s="0"/>
      <c r="ALQ127" s="0"/>
      <c r="ALR127" s="0"/>
      <c r="ALS127" s="0"/>
      <c r="ALT127" s="0"/>
      <c r="ALU127" s="0"/>
      <c r="ALV127" s="0"/>
      <c r="ALW127" s="0"/>
      <c r="ALX127" s="0"/>
      <c r="ALY127" s="0"/>
      <c r="ALZ127" s="0"/>
      <c r="AMA127" s="0"/>
      <c r="AMB127" s="0"/>
      <c r="AMC127" s="0"/>
      <c r="AMD127" s="0"/>
      <c r="AME127" s="0"/>
      <c r="AMF127" s="0"/>
      <c r="AMG127" s="0"/>
      <c r="AMH127" s="0"/>
      <c r="AMI127" s="0"/>
      <c r="AMJ127" s="0"/>
    </row>
    <row r="128" customFormat="false" ht="25.8" hidden="false" customHeight="true" outlineLevel="0" collapsed="false">
      <c r="A128" s="66"/>
      <c r="B128" s="401" t="s">
        <v>169</v>
      </c>
      <c r="C128" s="401"/>
      <c r="D128" s="401"/>
      <c r="E128" s="401"/>
      <c r="F128" s="397"/>
      <c r="G128" s="393" t="s">
        <v>170</v>
      </c>
      <c r="H128" s="393"/>
      <c r="I128" s="393"/>
      <c r="J128" s="393"/>
      <c r="K128" s="393"/>
      <c r="L128" s="393"/>
      <c r="M128" s="393"/>
      <c r="N128" s="393"/>
      <c r="O128" s="393"/>
      <c r="P128" s="393"/>
      <c r="Q128" s="393"/>
      <c r="R128" s="393"/>
      <c r="S128" s="393"/>
      <c r="T128" s="393"/>
      <c r="U128" s="393"/>
      <c r="V128" s="393"/>
      <c r="W128" s="393"/>
      <c r="X128" s="393"/>
      <c r="Y128" s="393"/>
      <c r="Z128" s="393"/>
      <c r="AA128" s="393"/>
      <c r="AB128" s="393"/>
      <c r="AC128" s="393"/>
      <c r="AD128" s="393"/>
      <c r="AE128" s="393"/>
      <c r="AF128" s="393"/>
      <c r="AG128" s="393"/>
      <c r="AH128" s="393"/>
      <c r="AI128" s="393"/>
      <c r="AJ128" s="393"/>
      <c r="AK128" s="393"/>
      <c r="AL128" s="73"/>
      <c r="AM128" s="303" t="n">
        <f aca="false">FALSE()</f>
        <v>0</v>
      </c>
      <c r="AN128" s="303" t="n">
        <f aca="false">COUNTIF(AM128:AM135, 1)</f>
        <v>0</v>
      </c>
      <c r="AO128" s="356"/>
      <c r="AP128" s="384"/>
      <c r="AQ128" s="402" t="str">
        <f aca="false">IF(AND(AI105="該当", AND(AM128=0,AM129= 0)), "！⑰又は⑱の取組は必須です。",  "")</f>
        <v>
        </v>
      </c>
      <c r="AR128" s="402"/>
      <c r="AS128" s="402"/>
      <c r="AT128" s="402"/>
      <c r="AU128" s="402"/>
      <c r="AV128" s="402"/>
      <c r="AW128" s="402"/>
      <c r="AX128" s="402"/>
      <c r="AY128" s="402"/>
      <c r="AZ128" s="402"/>
      <c r="BA128" s="402"/>
      <c r="BB128" s="402"/>
      <c r="BC128" s="402"/>
      <c r="BD128" s="402"/>
      <c r="BE128" s="402"/>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c r="IW128" s="0"/>
      <c r="IX128" s="0"/>
      <c r="IY128" s="0"/>
      <c r="IZ128" s="0"/>
      <c r="JA128" s="0"/>
      <c r="JB128" s="0"/>
      <c r="JC128" s="0"/>
      <c r="JD128" s="0"/>
      <c r="JE128" s="0"/>
      <c r="JF128" s="0"/>
      <c r="JG128" s="0"/>
      <c r="JH128" s="0"/>
      <c r="JI128" s="0"/>
      <c r="JJ128" s="0"/>
      <c r="JK128" s="0"/>
      <c r="JL128" s="0"/>
      <c r="JM128" s="0"/>
      <c r="JN128" s="0"/>
      <c r="JO128" s="0"/>
      <c r="JP128" s="0"/>
      <c r="JQ128" s="0"/>
      <c r="JR128" s="0"/>
      <c r="JS128" s="0"/>
      <c r="JT128" s="0"/>
      <c r="JU128" s="0"/>
      <c r="JV128" s="0"/>
      <c r="JW128" s="0"/>
      <c r="JX128" s="0"/>
      <c r="JY128" s="0"/>
      <c r="JZ128" s="0"/>
      <c r="KA128" s="0"/>
      <c r="KB128" s="0"/>
      <c r="KC128" s="0"/>
      <c r="KD128" s="0"/>
      <c r="KE128" s="0"/>
      <c r="KF128" s="0"/>
      <c r="KG128" s="0"/>
      <c r="KH128" s="0"/>
      <c r="KI128" s="0"/>
      <c r="KJ128" s="0"/>
      <c r="KK128" s="0"/>
      <c r="KL128" s="0"/>
      <c r="KM128" s="0"/>
      <c r="KN128" s="0"/>
      <c r="KO128" s="0"/>
      <c r="KP128" s="0"/>
      <c r="KQ128" s="0"/>
      <c r="KR128" s="0"/>
      <c r="KS128" s="0"/>
      <c r="KT128" s="0"/>
      <c r="KU128" s="0"/>
      <c r="KV128" s="0"/>
      <c r="KW128" s="0"/>
      <c r="KX128" s="0"/>
      <c r="KY128" s="0"/>
      <c r="KZ128" s="0"/>
      <c r="LA128" s="0"/>
      <c r="LB128" s="0"/>
      <c r="LC128" s="0"/>
      <c r="LD128" s="0"/>
      <c r="LE128" s="0"/>
      <c r="LF128" s="0"/>
      <c r="LG128" s="0"/>
      <c r="LH128" s="0"/>
      <c r="LI128" s="0"/>
      <c r="LJ128" s="0"/>
      <c r="LK128" s="0"/>
      <c r="LL128" s="0"/>
      <c r="LM128" s="0"/>
      <c r="LN128" s="0"/>
      <c r="LO128" s="0"/>
      <c r="LP128" s="0"/>
      <c r="LQ128" s="0"/>
      <c r="LR128" s="0"/>
      <c r="LS128" s="0"/>
      <c r="LT128" s="0"/>
      <c r="LU128" s="0"/>
      <c r="LV128" s="0"/>
      <c r="LW128" s="0"/>
      <c r="LX128" s="0"/>
      <c r="LY128" s="0"/>
      <c r="LZ128" s="0"/>
      <c r="MA128" s="0"/>
      <c r="MB128" s="0"/>
      <c r="MC128" s="0"/>
      <c r="MD128" s="0"/>
      <c r="ME128" s="0"/>
      <c r="MF128" s="0"/>
      <c r="MG128" s="0"/>
      <c r="MH128" s="0"/>
      <c r="MI128" s="0"/>
      <c r="MJ128" s="0"/>
      <c r="MK128" s="0"/>
      <c r="ML128" s="0"/>
      <c r="MM128" s="0"/>
      <c r="MN128" s="0"/>
      <c r="MO128" s="0"/>
      <c r="MP128" s="0"/>
      <c r="MQ128" s="0"/>
      <c r="MR128" s="0"/>
      <c r="MS128" s="0"/>
      <c r="MT128" s="0"/>
      <c r="MU128" s="0"/>
      <c r="MV128" s="0"/>
      <c r="MW128" s="0"/>
      <c r="MX128" s="0"/>
      <c r="MY128" s="0"/>
      <c r="MZ128" s="0"/>
      <c r="NA128" s="0"/>
      <c r="NB128" s="0"/>
      <c r="NC128" s="0"/>
      <c r="ND128" s="0"/>
      <c r="NE128" s="0"/>
      <c r="NF128" s="0"/>
      <c r="NG128" s="0"/>
      <c r="NH128" s="0"/>
      <c r="NI128" s="0"/>
      <c r="NJ128" s="0"/>
      <c r="NK128" s="0"/>
      <c r="NL128" s="0"/>
      <c r="NM128" s="0"/>
      <c r="NN128" s="0"/>
      <c r="NO128" s="0"/>
      <c r="NP128" s="0"/>
      <c r="NQ128" s="0"/>
      <c r="NR128" s="0"/>
      <c r="NS128" s="0"/>
      <c r="NT128" s="0"/>
      <c r="NU128" s="0"/>
      <c r="NV128" s="0"/>
      <c r="NW128" s="0"/>
      <c r="NX128" s="0"/>
      <c r="NY128" s="0"/>
      <c r="NZ128" s="0"/>
      <c r="OA128" s="0"/>
      <c r="OB128" s="0"/>
      <c r="OC128" s="0"/>
      <c r="OD128" s="0"/>
      <c r="OE128" s="0"/>
      <c r="OF128" s="0"/>
      <c r="OG128" s="0"/>
      <c r="OH128" s="0"/>
      <c r="OI128" s="0"/>
      <c r="OJ128" s="0"/>
      <c r="OK128" s="0"/>
      <c r="OL128" s="0"/>
      <c r="OM128" s="0"/>
      <c r="ON128" s="0"/>
      <c r="OO128" s="0"/>
      <c r="OP128" s="0"/>
      <c r="OQ128" s="0"/>
      <c r="OR128" s="0"/>
      <c r="OS128" s="0"/>
      <c r="OT128" s="0"/>
      <c r="OU128" s="0"/>
      <c r="OV128" s="0"/>
      <c r="OW128" s="0"/>
      <c r="OX128" s="0"/>
      <c r="OY128" s="0"/>
      <c r="OZ128" s="0"/>
      <c r="PA128" s="0"/>
      <c r="PB128" s="0"/>
      <c r="PC128" s="0"/>
      <c r="PD128" s="0"/>
      <c r="PE128" s="0"/>
      <c r="PF128" s="0"/>
      <c r="PG128" s="0"/>
      <c r="PH128" s="0"/>
      <c r="PI128" s="0"/>
      <c r="PJ128" s="0"/>
      <c r="PK128" s="0"/>
      <c r="PL128" s="0"/>
      <c r="PM128" s="0"/>
      <c r="PN128" s="0"/>
      <c r="PO128" s="0"/>
      <c r="PP128" s="0"/>
      <c r="PQ128" s="0"/>
      <c r="PR128" s="0"/>
      <c r="PS128" s="0"/>
      <c r="PT128" s="0"/>
      <c r="PU128" s="0"/>
      <c r="PV128" s="0"/>
      <c r="PW128" s="0"/>
      <c r="PX128" s="0"/>
      <c r="PY128" s="0"/>
      <c r="PZ128" s="0"/>
      <c r="QA128" s="0"/>
      <c r="QB128" s="0"/>
      <c r="QC128" s="0"/>
      <c r="QD128" s="0"/>
      <c r="QE128" s="0"/>
      <c r="QF128" s="0"/>
      <c r="QG128" s="0"/>
      <c r="QH128" s="0"/>
      <c r="QI128" s="0"/>
      <c r="QJ128" s="0"/>
      <c r="QK128" s="0"/>
      <c r="QL128" s="0"/>
      <c r="QM128" s="0"/>
      <c r="QN128" s="0"/>
      <c r="QO128" s="0"/>
      <c r="QP128" s="0"/>
      <c r="QQ128" s="0"/>
      <c r="QR128" s="0"/>
      <c r="QS128" s="0"/>
      <c r="QT128" s="0"/>
      <c r="QU128" s="0"/>
      <c r="QV128" s="0"/>
      <c r="QW128" s="0"/>
      <c r="QX128" s="0"/>
      <c r="QY128" s="0"/>
      <c r="QZ128" s="0"/>
      <c r="RA128" s="0"/>
      <c r="RB128" s="0"/>
      <c r="RC128" s="0"/>
      <c r="RD128" s="0"/>
      <c r="RE128" s="0"/>
      <c r="RF128" s="0"/>
      <c r="RG128" s="0"/>
      <c r="RH128" s="0"/>
      <c r="RI128" s="0"/>
      <c r="RJ128" s="0"/>
      <c r="RK128" s="0"/>
      <c r="RL128" s="0"/>
      <c r="RM128" s="0"/>
      <c r="RN128" s="0"/>
      <c r="RO128" s="0"/>
      <c r="RP128" s="0"/>
      <c r="RQ128" s="0"/>
      <c r="RR128" s="0"/>
      <c r="RS128" s="0"/>
      <c r="RT128" s="0"/>
      <c r="RU128" s="0"/>
      <c r="RV128" s="0"/>
      <c r="RW128" s="0"/>
      <c r="RX128" s="0"/>
      <c r="RY128" s="0"/>
      <c r="RZ128" s="0"/>
      <c r="SA128" s="0"/>
      <c r="SB128" s="0"/>
      <c r="SC128" s="0"/>
      <c r="SD128" s="0"/>
      <c r="SE128" s="0"/>
      <c r="SF128" s="0"/>
      <c r="SG128" s="0"/>
      <c r="SH128" s="0"/>
      <c r="SI128" s="0"/>
      <c r="SJ128" s="0"/>
      <c r="SK128" s="0"/>
      <c r="SL128" s="0"/>
      <c r="SM128" s="0"/>
      <c r="SN128" s="0"/>
      <c r="SO128" s="0"/>
      <c r="SP128" s="0"/>
      <c r="SQ128" s="0"/>
      <c r="SR128" s="0"/>
      <c r="SS128" s="0"/>
      <c r="ST128" s="0"/>
      <c r="SU128" s="0"/>
      <c r="SV128" s="0"/>
      <c r="SW128" s="0"/>
      <c r="SX128" s="0"/>
      <c r="SY128" s="0"/>
      <c r="SZ128" s="0"/>
      <c r="TA128" s="0"/>
      <c r="TB128" s="0"/>
      <c r="TC128" s="0"/>
      <c r="TD128" s="0"/>
      <c r="TE128" s="0"/>
      <c r="TF128" s="0"/>
      <c r="TG128" s="0"/>
      <c r="TH128" s="0"/>
      <c r="TI128" s="0"/>
      <c r="TJ128" s="0"/>
      <c r="TK128" s="0"/>
      <c r="TL128" s="0"/>
      <c r="TM128" s="0"/>
      <c r="TN128" s="0"/>
      <c r="TO128" s="0"/>
      <c r="TP128" s="0"/>
      <c r="TQ128" s="0"/>
      <c r="TR128" s="0"/>
      <c r="TS128" s="0"/>
      <c r="TT128" s="0"/>
      <c r="TU128" s="0"/>
      <c r="TV128" s="0"/>
      <c r="TW128" s="0"/>
      <c r="TX128" s="0"/>
      <c r="TY128" s="0"/>
      <c r="TZ128" s="0"/>
      <c r="UA128" s="0"/>
      <c r="UB128" s="0"/>
      <c r="UC128" s="0"/>
      <c r="UD128" s="0"/>
      <c r="UE128" s="0"/>
      <c r="UF128" s="0"/>
      <c r="UG128" s="0"/>
      <c r="UH128" s="0"/>
      <c r="UI128" s="0"/>
      <c r="UJ128" s="0"/>
      <c r="UK128" s="0"/>
      <c r="UL128" s="0"/>
      <c r="UM128" s="0"/>
      <c r="UN128" s="0"/>
      <c r="UO128" s="0"/>
      <c r="UP128" s="0"/>
      <c r="UQ128" s="0"/>
      <c r="UR128" s="0"/>
      <c r="US128" s="0"/>
      <c r="UT128" s="0"/>
      <c r="UU128" s="0"/>
      <c r="UV128" s="0"/>
      <c r="UW128" s="0"/>
      <c r="UX128" s="0"/>
      <c r="UY128" s="0"/>
      <c r="UZ128" s="0"/>
      <c r="VA128" s="0"/>
      <c r="VB128" s="0"/>
      <c r="VC128" s="0"/>
      <c r="VD128" s="0"/>
      <c r="VE128" s="0"/>
      <c r="VF128" s="0"/>
      <c r="VG128" s="0"/>
      <c r="VH128" s="0"/>
      <c r="VI128" s="0"/>
      <c r="VJ128" s="0"/>
      <c r="VK128" s="0"/>
      <c r="VL128" s="0"/>
      <c r="VM128" s="0"/>
      <c r="VN128" s="0"/>
      <c r="VO128" s="0"/>
      <c r="VP128" s="0"/>
      <c r="VQ128" s="0"/>
      <c r="VR128" s="0"/>
      <c r="VS128" s="0"/>
      <c r="VT128" s="0"/>
      <c r="VU128" s="0"/>
      <c r="VV128" s="0"/>
      <c r="VW128" s="0"/>
      <c r="VX128" s="0"/>
      <c r="VY128" s="0"/>
      <c r="VZ128" s="0"/>
      <c r="WA128" s="0"/>
      <c r="WB128" s="0"/>
      <c r="WC128" s="0"/>
      <c r="WD128" s="0"/>
      <c r="WE128" s="0"/>
      <c r="WF128" s="0"/>
      <c r="WG128" s="0"/>
      <c r="WH128" s="0"/>
      <c r="WI128" s="0"/>
      <c r="WJ128" s="0"/>
      <c r="WK128" s="0"/>
      <c r="WL128" s="0"/>
      <c r="WM128" s="0"/>
      <c r="WN128" s="0"/>
      <c r="WO128" s="0"/>
      <c r="WP128" s="0"/>
      <c r="WQ128" s="0"/>
      <c r="WR128" s="0"/>
      <c r="WS128" s="0"/>
      <c r="WT128" s="0"/>
      <c r="WU128" s="0"/>
      <c r="WV128" s="0"/>
      <c r="WW128" s="0"/>
      <c r="WX128" s="0"/>
      <c r="WY128" s="0"/>
      <c r="WZ128" s="0"/>
      <c r="XA128" s="0"/>
      <c r="XB128" s="0"/>
      <c r="XC128" s="0"/>
      <c r="XD128" s="0"/>
      <c r="XE128" s="0"/>
      <c r="XF128" s="0"/>
      <c r="XG128" s="0"/>
      <c r="XH128" s="0"/>
      <c r="XI128" s="0"/>
      <c r="XJ128" s="0"/>
      <c r="XK128" s="0"/>
      <c r="XL128" s="0"/>
      <c r="XM128" s="0"/>
      <c r="XN128" s="0"/>
      <c r="XO128" s="0"/>
      <c r="XP128" s="0"/>
      <c r="XQ128" s="0"/>
      <c r="XR128" s="0"/>
      <c r="XS128" s="0"/>
      <c r="XT128" s="0"/>
      <c r="XU128" s="0"/>
      <c r="XV128" s="0"/>
      <c r="XW128" s="0"/>
      <c r="XX128" s="0"/>
      <c r="XY128" s="0"/>
      <c r="XZ128" s="0"/>
      <c r="YA128" s="0"/>
      <c r="YB128" s="0"/>
      <c r="YC128" s="0"/>
      <c r="YD128" s="0"/>
      <c r="YE128" s="0"/>
      <c r="YF128" s="0"/>
      <c r="YG128" s="0"/>
      <c r="YH128" s="0"/>
      <c r="YI128" s="0"/>
      <c r="YJ128" s="0"/>
      <c r="YK128" s="0"/>
      <c r="YL128" s="0"/>
      <c r="YM128" s="0"/>
      <c r="YN128" s="0"/>
      <c r="YO128" s="0"/>
      <c r="YP128" s="0"/>
      <c r="YQ128" s="0"/>
      <c r="YR128" s="0"/>
      <c r="YS128" s="0"/>
      <c r="YT128" s="0"/>
      <c r="YU128" s="0"/>
      <c r="YV128" s="0"/>
      <c r="YW128" s="0"/>
      <c r="YX128" s="0"/>
      <c r="YY128" s="0"/>
      <c r="YZ128" s="0"/>
      <c r="ZA128" s="0"/>
      <c r="ZB128" s="0"/>
      <c r="ZC128" s="0"/>
      <c r="ZD128" s="0"/>
      <c r="ZE128" s="0"/>
      <c r="ZF128" s="0"/>
      <c r="ZG128" s="0"/>
      <c r="ZH128" s="0"/>
      <c r="ZI128" s="0"/>
      <c r="ZJ128" s="0"/>
      <c r="ZK128" s="0"/>
      <c r="ZL128" s="0"/>
      <c r="ZM128" s="0"/>
      <c r="ZN128" s="0"/>
      <c r="ZO128" s="0"/>
      <c r="ZP128" s="0"/>
      <c r="ZQ128" s="0"/>
      <c r="ZR128" s="0"/>
      <c r="ZS128" s="0"/>
      <c r="ZT128" s="0"/>
      <c r="ZU128" s="0"/>
      <c r="ZV128" s="0"/>
      <c r="ZW128" s="0"/>
      <c r="ZX128" s="0"/>
      <c r="ZY128" s="0"/>
      <c r="ZZ128" s="0"/>
      <c r="AAA128" s="0"/>
      <c r="AAB128" s="0"/>
      <c r="AAC128" s="0"/>
      <c r="AAD128" s="0"/>
      <c r="AAE128" s="0"/>
      <c r="AAF128" s="0"/>
      <c r="AAG128" s="0"/>
      <c r="AAH128" s="0"/>
      <c r="AAI128" s="0"/>
      <c r="AAJ128" s="0"/>
      <c r="AAK128" s="0"/>
      <c r="AAL128" s="0"/>
      <c r="AAM128" s="0"/>
      <c r="AAN128" s="0"/>
      <c r="AAO128" s="0"/>
      <c r="AAP128" s="0"/>
      <c r="AAQ128" s="0"/>
      <c r="AAR128" s="0"/>
      <c r="AAS128" s="0"/>
      <c r="AAT128" s="0"/>
      <c r="AAU128" s="0"/>
      <c r="AAV128" s="0"/>
      <c r="AAW128" s="0"/>
      <c r="AAX128" s="0"/>
      <c r="AAY128" s="0"/>
      <c r="AAZ128" s="0"/>
      <c r="ABA128" s="0"/>
      <c r="ABB128" s="0"/>
      <c r="ABC128" s="0"/>
      <c r="ABD128" s="0"/>
      <c r="ABE128" s="0"/>
      <c r="ABF128" s="0"/>
      <c r="ABG128" s="0"/>
      <c r="ABH128" s="0"/>
      <c r="ABI128" s="0"/>
      <c r="ABJ128" s="0"/>
      <c r="ABK128" s="0"/>
      <c r="ABL128" s="0"/>
      <c r="ABM128" s="0"/>
      <c r="ABN128" s="0"/>
      <c r="ABO128" s="0"/>
      <c r="ABP128" s="0"/>
      <c r="ABQ128" s="0"/>
      <c r="ABR128" s="0"/>
      <c r="ABS128" s="0"/>
      <c r="ABT128" s="0"/>
      <c r="ABU128" s="0"/>
      <c r="ABV128" s="0"/>
      <c r="ABW128" s="0"/>
      <c r="ABX128" s="0"/>
      <c r="ABY128" s="0"/>
      <c r="ABZ128" s="0"/>
      <c r="ACA128" s="0"/>
      <c r="ACB128" s="0"/>
      <c r="ACC128" s="0"/>
      <c r="ACD128" s="0"/>
      <c r="ACE128" s="0"/>
      <c r="ACF128" s="0"/>
      <c r="ACG128" s="0"/>
      <c r="ACH128" s="0"/>
      <c r="ACI128" s="0"/>
      <c r="ACJ128" s="0"/>
      <c r="ACK128" s="0"/>
      <c r="ACL128" s="0"/>
      <c r="ACM128" s="0"/>
      <c r="ACN128" s="0"/>
      <c r="ACO128" s="0"/>
      <c r="ACP128" s="0"/>
      <c r="ACQ128" s="0"/>
      <c r="ACR128" s="0"/>
      <c r="ACS128" s="0"/>
      <c r="ACT128" s="0"/>
      <c r="ACU128" s="0"/>
      <c r="ACV128" s="0"/>
      <c r="ACW128" s="0"/>
      <c r="ACX128" s="0"/>
      <c r="ACY128" s="0"/>
      <c r="ACZ128" s="0"/>
      <c r="ADA128" s="0"/>
      <c r="ADB128" s="0"/>
      <c r="ADC128" s="0"/>
      <c r="ADD128" s="0"/>
      <c r="ADE128" s="0"/>
      <c r="ADF128" s="0"/>
      <c r="ADG128" s="0"/>
      <c r="ADH128" s="0"/>
      <c r="ADI128" s="0"/>
      <c r="ADJ128" s="0"/>
      <c r="ADK128" s="0"/>
      <c r="ADL128" s="0"/>
      <c r="ADM128" s="0"/>
      <c r="ADN128" s="0"/>
      <c r="ADO128" s="0"/>
      <c r="ADP128" s="0"/>
      <c r="ADQ128" s="0"/>
      <c r="ADR128" s="0"/>
      <c r="ADS128" s="0"/>
      <c r="ADT128" s="0"/>
      <c r="ADU128" s="0"/>
      <c r="ADV128" s="0"/>
      <c r="ADW128" s="0"/>
      <c r="ADX128" s="0"/>
      <c r="ADY128" s="0"/>
      <c r="ADZ128" s="0"/>
      <c r="AEA128" s="0"/>
      <c r="AEB128" s="0"/>
      <c r="AEC128" s="0"/>
      <c r="AED128" s="0"/>
      <c r="AEE128" s="0"/>
      <c r="AEF128" s="0"/>
      <c r="AEG128" s="0"/>
      <c r="AEH128" s="0"/>
      <c r="AEI128" s="0"/>
      <c r="AEJ128" s="0"/>
      <c r="AEK128" s="0"/>
      <c r="AEL128" s="0"/>
      <c r="AEM128" s="0"/>
      <c r="AEN128" s="0"/>
      <c r="AEO128" s="0"/>
      <c r="AEP128" s="0"/>
      <c r="AEQ128" s="0"/>
      <c r="AER128" s="0"/>
      <c r="AES128" s="0"/>
      <c r="AET128" s="0"/>
      <c r="AEU128" s="0"/>
      <c r="AEV128" s="0"/>
      <c r="AEW128" s="0"/>
      <c r="AEX128" s="0"/>
      <c r="AEY128" s="0"/>
      <c r="AEZ128" s="0"/>
      <c r="AFA128" s="0"/>
      <c r="AFB128" s="0"/>
      <c r="AFC128" s="0"/>
      <c r="AFD128" s="0"/>
      <c r="AFE128" s="0"/>
      <c r="AFF128" s="0"/>
      <c r="AFG128" s="0"/>
      <c r="AFH128" s="0"/>
      <c r="AFI128" s="0"/>
      <c r="AFJ128" s="0"/>
      <c r="AFK128" s="0"/>
      <c r="AFL128" s="0"/>
      <c r="AFM128" s="0"/>
      <c r="AFN128" s="0"/>
      <c r="AFO128" s="0"/>
      <c r="AFP128" s="0"/>
      <c r="AFQ128" s="0"/>
      <c r="AFR128" s="0"/>
      <c r="AFS128" s="0"/>
      <c r="AFT128" s="0"/>
      <c r="AFU128" s="0"/>
      <c r="AFV128" s="0"/>
      <c r="AFW128" s="0"/>
      <c r="AFX128" s="0"/>
      <c r="AFY128" s="0"/>
      <c r="AFZ128" s="0"/>
      <c r="AGA128" s="0"/>
      <c r="AGB128" s="0"/>
      <c r="AGC128" s="0"/>
      <c r="AGD128" s="0"/>
      <c r="AGE128" s="0"/>
      <c r="AGF128" s="0"/>
      <c r="AGG128" s="0"/>
      <c r="AGH128" s="0"/>
      <c r="AGI128" s="0"/>
      <c r="AGJ128" s="0"/>
      <c r="AGK128" s="0"/>
      <c r="AGL128" s="0"/>
      <c r="AGM128" s="0"/>
      <c r="AGN128" s="0"/>
      <c r="AGO128" s="0"/>
      <c r="AGP128" s="0"/>
      <c r="AGQ128" s="0"/>
      <c r="AGR128" s="0"/>
      <c r="AGS128" s="0"/>
      <c r="AGT128" s="0"/>
      <c r="AGU128" s="0"/>
      <c r="AGV128" s="0"/>
      <c r="AGW128" s="0"/>
      <c r="AGX128" s="0"/>
      <c r="AGY128" s="0"/>
      <c r="AGZ128" s="0"/>
      <c r="AHA128" s="0"/>
      <c r="AHB128" s="0"/>
      <c r="AHC128" s="0"/>
      <c r="AHD128" s="0"/>
      <c r="AHE128" s="0"/>
      <c r="AHF128" s="0"/>
      <c r="AHG128" s="0"/>
      <c r="AHH128" s="0"/>
      <c r="AHI128" s="0"/>
      <c r="AHJ128" s="0"/>
      <c r="AHK128" s="0"/>
      <c r="AHL128" s="0"/>
      <c r="AHM128" s="0"/>
      <c r="AHN128" s="0"/>
      <c r="AHO128" s="0"/>
      <c r="AHP128" s="0"/>
      <c r="AHQ128" s="0"/>
      <c r="AHR128" s="0"/>
      <c r="AHS128" s="0"/>
      <c r="AHT128" s="0"/>
      <c r="AHU128" s="0"/>
      <c r="AHV128" s="0"/>
      <c r="AHW128" s="0"/>
      <c r="AHX128" s="0"/>
      <c r="AHY128" s="0"/>
      <c r="AHZ128" s="0"/>
      <c r="AIA128" s="0"/>
      <c r="AIB128" s="0"/>
      <c r="AIC128" s="0"/>
      <c r="AID128" s="0"/>
      <c r="AIE128" s="0"/>
      <c r="AIF128" s="0"/>
      <c r="AIG128" s="0"/>
      <c r="AIH128" s="0"/>
      <c r="AII128" s="0"/>
      <c r="AIJ128" s="0"/>
      <c r="AIK128" s="0"/>
      <c r="AIL128" s="0"/>
      <c r="AIM128" s="0"/>
      <c r="AIN128" s="0"/>
      <c r="AIO128" s="0"/>
      <c r="AIP128" s="0"/>
      <c r="AIQ128" s="0"/>
      <c r="AIR128" s="0"/>
      <c r="AIS128" s="0"/>
      <c r="AIT128" s="0"/>
      <c r="AIU128" s="0"/>
      <c r="AIV128" s="0"/>
      <c r="AIW128" s="0"/>
      <c r="AIX128" s="0"/>
      <c r="AIY128" s="0"/>
      <c r="AIZ128" s="0"/>
      <c r="AJA128" s="0"/>
      <c r="AJB128" s="0"/>
      <c r="AJC128" s="0"/>
      <c r="AJD128" s="0"/>
      <c r="AJE128" s="0"/>
      <c r="AJF128" s="0"/>
      <c r="AJG128" s="0"/>
      <c r="AJH128" s="0"/>
      <c r="AJI128" s="0"/>
      <c r="AJJ128" s="0"/>
      <c r="AJK128" s="0"/>
      <c r="AJL128" s="0"/>
      <c r="AJM128" s="0"/>
      <c r="AJN128" s="0"/>
      <c r="AJO128" s="0"/>
      <c r="AJP128" s="0"/>
      <c r="AJQ128" s="0"/>
      <c r="AJR128" s="0"/>
      <c r="AJS128" s="0"/>
      <c r="AJT128" s="0"/>
      <c r="AJU128" s="0"/>
      <c r="AJV128" s="0"/>
      <c r="AJW128" s="0"/>
      <c r="AJX128" s="0"/>
      <c r="AJY128" s="0"/>
      <c r="AJZ128" s="0"/>
      <c r="AKA128" s="0"/>
      <c r="AKB128" s="0"/>
      <c r="AKC128" s="0"/>
      <c r="AKD128" s="0"/>
      <c r="AKE128" s="0"/>
      <c r="AKF128" s="0"/>
      <c r="AKG128" s="0"/>
      <c r="AKH128" s="0"/>
      <c r="AKI128" s="0"/>
      <c r="AKJ128" s="0"/>
      <c r="AKK128" s="0"/>
      <c r="AKL128" s="0"/>
      <c r="AKM128" s="0"/>
      <c r="AKN128" s="0"/>
      <c r="AKO128" s="0"/>
      <c r="AKP128" s="0"/>
      <c r="AKQ128" s="0"/>
      <c r="AKR128" s="0"/>
      <c r="AKS128" s="0"/>
      <c r="AKT128" s="0"/>
      <c r="AKU128" s="0"/>
      <c r="AKV128" s="0"/>
      <c r="AKW128" s="0"/>
      <c r="AKX128" s="0"/>
      <c r="AKY128" s="0"/>
      <c r="AKZ128" s="0"/>
      <c r="ALA128" s="0"/>
      <c r="ALB128" s="0"/>
      <c r="ALC128" s="0"/>
      <c r="ALD128" s="0"/>
      <c r="ALE128" s="0"/>
      <c r="ALF128" s="0"/>
      <c r="ALG128" s="0"/>
      <c r="ALH128" s="0"/>
      <c r="ALI128" s="0"/>
      <c r="ALJ128" s="0"/>
      <c r="ALK128" s="0"/>
      <c r="ALL128" s="0"/>
      <c r="ALM128" s="0"/>
      <c r="ALN128" s="0"/>
      <c r="ALO128" s="0"/>
      <c r="ALP128" s="0"/>
      <c r="ALQ128" s="0"/>
      <c r="ALR128" s="0"/>
      <c r="ALS128" s="0"/>
      <c r="ALT128" s="0"/>
      <c r="ALU128" s="0"/>
      <c r="ALV128" s="0"/>
      <c r="ALW128" s="0"/>
      <c r="ALX128" s="0"/>
      <c r="ALY128" s="0"/>
      <c r="ALZ128" s="0"/>
      <c r="AMA128" s="0"/>
      <c r="AMB128" s="0"/>
      <c r="AMC128" s="0"/>
      <c r="AMD128" s="0"/>
      <c r="AME128" s="0"/>
      <c r="AMF128" s="0"/>
      <c r="AMG128" s="0"/>
      <c r="AMH128" s="0"/>
      <c r="AMI128" s="0"/>
      <c r="AMJ128" s="0"/>
    </row>
    <row r="129" customFormat="false" ht="18" hidden="false" customHeight="true" outlineLevel="0" collapsed="false">
      <c r="A129" s="66"/>
      <c r="B129" s="401"/>
      <c r="C129" s="401"/>
      <c r="D129" s="401"/>
      <c r="E129" s="401"/>
      <c r="F129" s="386"/>
      <c r="G129" s="403" t="s">
        <v>171</v>
      </c>
      <c r="H129" s="403"/>
      <c r="I129" s="403"/>
      <c r="J129" s="403"/>
      <c r="K129" s="403"/>
      <c r="L129" s="403"/>
      <c r="M129" s="403"/>
      <c r="N129" s="403"/>
      <c r="O129" s="403"/>
      <c r="P129" s="403"/>
      <c r="Q129" s="403"/>
      <c r="R129" s="403"/>
      <c r="S129" s="403"/>
      <c r="T129" s="403"/>
      <c r="U129" s="403"/>
      <c r="V129" s="403"/>
      <c r="W129" s="403"/>
      <c r="X129" s="403"/>
      <c r="Y129" s="403"/>
      <c r="Z129" s="403"/>
      <c r="AA129" s="403"/>
      <c r="AB129" s="403"/>
      <c r="AC129" s="403"/>
      <c r="AD129" s="403"/>
      <c r="AE129" s="403"/>
      <c r="AF129" s="403"/>
      <c r="AG129" s="403"/>
      <c r="AH129" s="403"/>
      <c r="AI129" s="403"/>
      <c r="AJ129" s="403"/>
      <c r="AK129" s="388"/>
      <c r="AL129" s="73"/>
      <c r="AM129" s="303" t="n">
        <f aca="false">FALSE()</f>
        <v>0</v>
      </c>
      <c r="AN129" s="303"/>
      <c r="AO129" s="356"/>
      <c r="AP129" s="384"/>
      <c r="AQ129" s="385" t="str">
        <f aca="false">IF(AI105="該当", "！この区分（４項目）から３つ以上の取組が選択されていません。",  "！この区分（４項目）から２つ以上の取組が選択されていません。")</f>
        <v>！この区分（４項目）から２つ以上の取組が選択されていません。</v>
      </c>
      <c r="AR129" s="385"/>
      <c r="AS129" s="385"/>
      <c r="AT129" s="385"/>
      <c r="AU129" s="385"/>
      <c r="AV129" s="385"/>
      <c r="AW129" s="385"/>
      <c r="AX129" s="385"/>
      <c r="AY129" s="385"/>
      <c r="AZ129" s="385"/>
      <c r="BA129" s="385"/>
      <c r="BB129" s="385"/>
      <c r="BC129" s="385"/>
      <c r="BD129" s="385"/>
      <c r="BE129" s="385"/>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c r="IX129" s="0"/>
      <c r="IY129" s="0"/>
      <c r="IZ129" s="0"/>
      <c r="JA129" s="0"/>
      <c r="JB129" s="0"/>
      <c r="JC129" s="0"/>
      <c r="JD129" s="0"/>
      <c r="JE129" s="0"/>
      <c r="JF129" s="0"/>
      <c r="JG129" s="0"/>
      <c r="JH129" s="0"/>
      <c r="JI129" s="0"/>
      <c r="JJ129" s="0"/>
      <c r="JK129" s="0"/>
      <c r="JL129" s="0"/>
      <c r="JM129" s="0"/>
      <c r="JN129" s="0"/>
      <c r="JO129" s="0"/>
      <c r="JP129" s="0"/>
      <c r="JQ129" s="0"/>
      <c r="JR129" s="0"/>
      <c r="JS129" s="0"/>
      <c r="JT129" s="0"/>
      <c r="JU129" s="0"/>
      <c r="JV129" s="0"/>
      <c r="JW129" s="0"/>
      <c r="JX129" s="0"/>
      <c r="JY129" s="0"/>
      <c r="JZ129" s="0"/>
      <c r="KA129" s="0"/>
      <c r="KB129" s="0"/>
      <c r="KC129" s="0"/>
      <c r="KD129" s="0"/>
      <c r="KE129" s="0"/>
      <c r="KF129" s="0"/>
      <c r="KG129" s="0"/>
      <c r="KH129" s="0"/>
      <c r="KI129" s="0"/>
      <c r="KJ129" s="0"/>
      <c r="KK129" s="0"/>
      <c r="KL129" s="0"/>
      <c r="KM129" s="0"/>
      <c r="KN129" s="0"/>
      <c r="KO129" s="0"/>
      <c r="KP129" s="0"/>
      <c r="KQ129" s="0"/>
      <c r="KR129" s="0"/>
      <c r="KS129" s="0"/>
      <c r="KT129" s="0"/>
      <c r="KU129" s="0"/>
      <c r="KV129" s="0"/>
      <c r="KW129" s="0"/>
      <c r="KX129" s="0"/>
      <c r="KY129" s="0"/>
      <c r="KZ129" s="0"/>
      <c r="LA129" s="0"/>
      <c r="LB129" s="0"/>
      <c r="LC129" s="0"/>
      <c r="LD129" s="0"/>
      <c r="LE129" s="0"/>
      <c r="LF129" s="0"/>
      <c r="LG129" s="0"/>
      <c r="LH129" s="0"/>
      <c r="LI129" s="0"/>
      <c r="LJ129" s="0"/>
      <c r="LK129" s="0"/>
      <c r="LL129" s="0"/>
      <c r="LM129" s="0"/>
      <c r="LN129" s="0"/>
      <c r="LO129" s="0"/>
      <c r="LP129" s="0"/>
      <c r="LQ129" s="0"/>
      <c r="LR129" s="0"/>
      <c r="LS129" s="0"/>
      <c r="LT129" s="0"/>
      <c r="LU129" s="0"/>
      <c r="LV129" s="0"/>
      <c r="LW129" s="0"/>
      <c r="LX129" s="0"/>
      <c r="LY129" s="0"/>
      <c r="LZ129" s="0"/>
      <c r="MA129" s="0"/>
      <c r="MB129" s="0"/>
      <c r="MC129" s="0"/>
      <c r="MD129" s="0"/>
      <c r="ME129" s="0"/>
      <c r="MF129" s="0"/>
      <c r="MG129" s="0"/>
      <c r="MH129" s="0"/>
      <c r="MI129" s="0"/>
      <c r="MJ129" s="0"/>
      <c r="MK129" s="0"/>
      <c r="ML129" s="0"/>
      <c r="MM129" s="0"/>
      <c r="MN129" s="0"/>
      <c r="MO129" s="0"/>
      <c r="MP129" s="0"/>
      <c r="MQ129" s="0"/>
      <c r="MR129" s="0"/>
      <c r="MS129" s="0"/>
      <c r="MT129" s="0"/>
      <c r="MU129" s="0"/>
      <c r="MV129" s="0"/>
      <c r="MW129" s="0"/>
      <c r="MX129" s="0"/>
      <c r="MY129" s="0"/>
      <c r="MZ129" s="0"/>
      <c r="NA129" s="0"/>
      <c r="NB129" s="0"/>
      <c r="NC129" s="0"/>
      <c r="ND129" s="0"/>
      <c r="NE129" s="0"/>
      <c r="NF129" s="0"/>
      <c r="NG129" s="0"/>
      <c r="NH129" s="0"/>
      <c r="NI129" s="0"/>
      <c r="NJ129" s="0"/>
      <c r="NK129" s="0"/>
      <c r="NL129" s="0"/>
      <c r="NM129" s="0"/>
      <c r="NN129" s="0"/>
      <c r="NO129" s="0"/>
      <c r="NP129" s="0"/>
      <c r="NQ129" s="0"/>
      <c r="NR129" s="0"/>
      <c r="NS129" s="0"/>
      <c r="NT129" s="0"/>
      <c r="NU129" s="0"/>
      <c r="NV129" s="0"/>
      <c r="NW129" s="0"/>
      <c r="NX129" s="0"/>
      <c r="NY129" s="0"/>
      <c r="NZ129" s="0"/>
      <c r="OA129" s="0"/>
      <c r="OB129" s="0"/>
      <c r="OC129" s="0"/>
      <c r="OD129" s="0"/>
      <c r="OE129" s="0"/>
      <c r="OF129" s="0"/>
      <c r="OG129" s="0"/>
      <c r="OH129" s="0"/>
      <c r="OI129" s="0"/>
      <c r="OJ129" s="0"/>
      <c r="OK129" s="0"/>
      <c r="OL129" s="0"/>
      <c r="OM129" s="0"/>
      <c r="ON129" s="0"/>
      <c r="OO129" s="0"/>
      <c r="OP129" s="0"/>
      <c r="OQ129" s="0"/>
      <c r="OR129" s="0"/>
      <c r="OS129" s="0"/>
      <c r="OT129" s="0"/>
      <c r="OU129" s="0"/>
      <c r="OV129" s="0"/>
      <c r="OW129" s="0"/>
      <c r="OX129" s="0"/>
      <c r="OY129" s="0"/>
      <c r="OZ129" s="0"/>
      <c r="PA129" s="0"/>
      <c r="PB129" s="0"/>
      <c r="PC129" s="0"/>
      <c r="PD129" s="0"/>
      <c r="PE129" s="0"/>
      <c r="PF129" s="0"/>
      <c r="PG129" s="0"/>
      <c r="PH129" s="0"/>
      <c r="PI129" s="0"/>
      <c r="PJ129" s="0"/>
      <c r="PK129" s="0"/>
      <c r="PL129" s="0"/>
      <c r="PM129" s="0"/>
      <c r="PN129" s="0"/>
      <c r="PO129" s="0"/>
      <c r="PP129" s="0"/>
      <c r="PQ129" s="0"/>
      <c r="PR129" s="0"/>
      <c r="PS129" s="0"/>
      <c r="PT129" s="0"/>
      <c r="PU129" s="0"/>
      <c r="PV129" s="0"/>
      <c r="PW129" s="0"/>
      <c r="PX129" s="0"/>
      <c r="PY129" s="0"/>
      <c r="PZ129" s="0"/>
      <c r="QA129" s="0"/>
      <c r="QB129" s="0"/>
      <c r="QC129" s="0"/>
      <c r="QD129" s="0"/>
      <c r="QE129" s="0"/>
      <c r="QF129" s="0"/>
      <c r="QG129" s="0"/>
      <c r="QH129" s="0"/>
      <c r="QI129" s="0"/>
      <c r="QJ129" s="0"/>
      <c r="QK129" s="0"/>
      <c r="QL129" s="0"/>
      <c r="QM129" s="0"/>
      <c r="QN129" s="0"/>
      <c r="QO129" s="0"/>
      <c r="QP129" s="0"/>
      <c r="QQ129" s="0"/>
      <c r="QR129" s="0"/>
      <c r="QS129" s="0"/>
      <c r="QT129" s="0"/>
      <c r="QU129" s="0"/>
      <c r="QV129" s="0"/>
      <c r="QW129" s="0"/>
      <c r="QX129" s="0"/>
      <c r="QY129" s="0"/>
      <c r="QZ129" s="0"/>
      <c r="RA129" s="0"/>
      <c r="RB129" s="0"/>
      <c r="RC129" s="0"/>
      <c r="RD129" s="0"/>
      <c r="RE129" s="0"/>
      <c r="RF129" s="0"/>
      <c r="RG129" s="0"/>
      <c r="RH129" s="0"/>
      <c r="RI129" s="0"/>
      <c r="RJ129" s="0"/>
      <c r="RK129" s="0"/>
      <c r="RL129" s="0"/>
      <c r="RM129" s="0"/>
      <c r="RN129" s="0"/>
      <c r="RO129" s="0"/>
      <c r="RP129" s="0"/>
      <c r="RQ129" s="0"/>
      <c r="RR129" s="0"/>
      <c r="RS129" s="0"/>
      <c r="RT129" s="0"/>
      <c r="RU129" s="0"/>
      <c r="RV129" s="0"/>
      <c r="RW129" s="0"/>
      <c r="RX129" s="0"/>
      <c r="RY129" s="0"/>
      <c r="RZ129" s="0"/>
      <c r="SA129" s="0"/>
      <c r="SB129" s="0"/>
      <c r="SC129" s="0"/>
      <c r="SD129" s="0"/>
      <c r="SE129" s="0"/>
      <c r="SF129" s="0"/>
      <c r="SG129" s="0"/>
      <c r="SH129" s="0"/>
      <c r="SI129" s="0"/>
      <c r="SJ129" s="0"/>
      <c r="SK129" s="0"/>
      <c r="SL129" s="0"/>
      <c r="SM129" s="0"/>
      <c r="SN129" s="0"/>
      <c r="SO129" s="0"/>
      <c r="SP129" s="0"/>
      <c r="SQ129" s="0"/>
      <c r="SR129" s="0"/>
      <c r="SS129" s="0"/>
      <c r="ST129" s="0"/>
      <c r="SU129" s="0"/>
      <c r="SV129" s="0"/>
      <c r="SW129" s="0"/>
      <c r="SX129" s="0"/>
      <c r="SY129" s="0"/>
      <c r="SZ129" s="0"/>
      <c r="TA129" s="0"/>
      <c r="TB129" s="0"/>
      <c r="TC129" s="0"/>
      <c r="TD129" s="0"/>
      <c r="TE129" s="0"/>
      <c r="TF129" s="0"/>
      <c r="TG129" s="0"/>
      <c r="TH129" s="0"/>
      <c r="TI129" s="0"/>
      <c r="TJ129" s="0"/>
      <c r="TK129" s="0"/>
      <c r="TL129" s="0"/>
      <c r="TM129" s="0"/>
      <c r="TN129" s="0"/>
      <c r="TO129" s="0"/>
      <c r="TP129" s="0"/>
      <c r="TQ129" s="0"/>
      <c r="TR129" s="0"/>
      <c r="TS129" s="0"/>
      <c r="TT129" s="0"/>
      <c r="TU129" s="0"/>
      <c r="TV129" s="0"/>
      <c r="TW129" s="0"/>
      <c r="TX129" s="0"/>
      <c r="TY129" s="0"/>
      <c r="TZ129" s="0"/>
      <c r="UA129" s="0"/>
      <c r="UB129" s="0"/>
      <c r="UC129" s="0"/>
      <c r="UD129" s="0"/>
      <c r="UE129" s="0"/>
      <c r="UF129" s="0"/>
      <c r="UG129" s="0"/>
      <c r="UH129" s="0"/>
      <c r="UI129" s="0"/>
      <c r="UJ129" s="0"/>
      <c r="UK129" s="0"/>
      <c r="UL129" s="0"/>
      <c r="UM129" s="0"/>
      <c r="UN129" s="0"/>
      <c r="UO129" s="0"/>
      <c r="UP129" s="0"/>
      <c r="UQ129" s="0"/>
      <c r="UR129" s="0"/>
      <c r="US129" s="0"/>
      <c r="UT129" s="0"/>
      <c r="UU129" s="0"/>
      <c r="UV129" s="0"/>
      <c r="UW129" s="0"/>
      <c r="UX129" s="0"/>
      <c r="UY129" s="0"/>
      <c r="UZ129" s="0"/>
      <c r="VA129" s="0"/>
      <c r="VB129" s="0"/>
      <c r="VC129" s="0"/>
      <c r="VD129" s="0"/>
      <c r="VE129" s="0"/>
      <c r="VF129" s="0"/>
      <c r="VG129" s="0"/>
      <c r="VH129" s="0"/>
      <c r="VI129" s="0"/>
      <c r="VJ129" s="0"/>
      <c r="VK129" s="0"/>
      <c r="VL129" s="0"/>
      <c r="VM129" s="0"/>
      <c r="VN129" s="0"/>
      <c r="VO129" s="0"/>
      <c r="VP129" s="0"/>
      <c r="VQ129" s="0"/>
      <c r="VR129" s="0"/>
      <c r="VS129" s="0"/>
      <c r="VT129" s="0"/>
      <c r="VU129" s="0"/>
      <c r="VV129" s="0"/>
      <c r="VW129" s="0"/>
      <c r="VX129" s="0"/>
      <c r="VY129" s="0"/>
      <c r="VZ129" s="0"/>
      <c r="WA129" s="0"/>
      <c r="WB129" s="0"/>
      <c r="WC129" s="0"/>
      <c r="WD129" s="0"/>
      <c r="WE129" s="0"/>
      <c r="WF129" s="0"/>
      <c r="WG129" s="0"/>
      <c r="WH129" s="0"/>
      <c r="WI129" s="0"/>
      <c r="WJ129" s="0"/>
      <c r="WK129" s="0"/>
      <c r="WL129" s="0"/>
      <c r="WM129" s="0"/>
      <c r="WN129" s="0"/>
      <c r="WO129" s="0"/>
      <c r="WP129" s="0"/>
      <c r="WQ129" s="0"/>
      <c r="WR129" s="0"/>
      <c r="WS129" s="0"/>
      <c r="WT129" s="0"/>
      <c r="WU129" s="0"/>
      <c r="WV129" s="0"/>
      <c r="WW129" s="0"/>
      <c r="WX129" s="0"/>
      <c r="WY129" s="0"/>
      <c r="WZ129" s="0"/>
      <c r="XA129" s="0"/>
      <c r="XB129" s="0"/>
      <c r="XC129" s="0"/>
      <c r="XD129" s="0"/>
      <c r="XE129" s="0"/>
      <c r="XF129" s="0"/>
      <c r="XG129" s="0"/>
      <c r="XH129" s="0"/>
      <c r="XI129" s="0"/>
      <c r="XJ129" s="0"/>
      <c r="XK129" s="0"/>
      <c r="XL129" s="0"/>
      <c r="XM129" s="0"/>
      <c r="XN129" s="0"/>
      <c r="XO129" s="0"/>
      <c r="XP129" s="0"/>
      <c r="XQ129" s="0"/>
      <c r="XR129" s="0"/>
      <c r="XS129" s="0"/>
      <c r="XT129" s="0"/>
      <c r="XU129" s="0"/>
      <c r="XV129" s="0"/>
      <c r="XW129" s="0"/>
      <c r="XX129" s="0"/>
      <c r="XY129" s="0"/>
      <c r="XZ129" s="0"/>
      <c r="YA129" s="0"/>
      <c r="YB129" s="0"/>
      <c r="YC129" s="0"/>
      <c r="YD129" s="0"/>
      <c r="YE129" s="0"/>
      <c r="YF129" s="0"/>
      <c r="YG129" s="0"/>
      <c r="YH129" s="0"/>
      <c r="YI129" s="0"/>
      <c r="YJ129" s="0"/>
      <c r="YK129" s="0"/>
      <c r="YL129" s="0"/>
      <c r="YM129" s="0"/>
      <c r="YN129" s="0"/>
      <c r="YO129" s="0"/>
      <c r="YP129" s="0"/>
      <c r="YQ129" s="0"/>
      <c r="YR129" s="0"/>
      <c r="YS129" s="0"/>
      <c r="YT129" s="0"/>
      <c r="YU129" s="0"/>
      <c r="YV129" s="0"/>
      <c r="YW129" s="0"/>
      <c r="YX129" s="0"/>
      <c r="YY129" s="0"/>
      <c r="YZ129" s="0"/>
      <c r="ZA129" s="0"/>
      <c r="ZB129" s="0"/>
      <c r="ZC129" s="0"/>
      <c r="ZD129" s="0"/>
      <c r="ZE129" s="0"/>
      <c r="ZF129" s="0"/>
      <c r="ZG129" s="0"/>
      <c r="ZH129" s="0"/>
      <c r="ZI129" s="0"/>
      <c r="ZJ129" s="0"/>
      <c r="ZK129" s="0"/>
      <c r="ZL129" s="0"/>
      <c r="ZM129" s="0"/>
      <c r="ZN129" s="0"/>
      <c r="ZO129" s="0"/>
      <c r="ZP129" s="0"/>
      <c r="ZQ129" s="0"/>
      <c r="ZR129" s="0"/>
      <c r="ZS129" s="0"/>
      <c r="ZT129" s="0"/>
      <c r="ZU129" s="0"/>
      <c r="ZV129" s="0"/>
      <c r="ZW129" s="0"/>
      <c r="ZX129" s="0"/>
      <c r="ZY129" s="0"/>
      <c r="ZZ129" s="0"/>
      <c r="AAA129" s="0"/>
      <c r="AAB129" s="0"/>
      <c r="AAC129" s="0"/>
      <c r="AAD129" s="0"/>
      <c r="AAE129" s="0"/>
      <c r="AAF129" s="0"/>
      <c r="AAG129" s="0"/>
      <c r="AAH129" s="0"/>
      <c r="AAI129" s="0"/>
      <c r="AAJ129" s="0"/>
      <c r="AAK129" s="0"/>
      <c r="AAL129" s="0"/>
      <c r="AAM129" s="0"/>
      <c r="AAN129" s="0"/>
      <c r="AAO129" s="0"/>
      <c r="AAP129" s="0"/>
      <c r="AAQ129" s="0"/>
      <c r="AAR129" s="0"/>
      <c r="AAS129" s="0"/>
      <c r="AAT129" s="0"/>
      <c r="AAU129" s="0"/>
      <c r="AAV129" s="0"/>
      <c r="AAW129" s="0"/>
      <c r="AAX129" s="0"/>
      <c r="AAY129" s="0"/>
      <c r="AAZ129" s="0"/>
      <c r="ABA129" s="0"/>
      <c r="ABB129" s="0"/>
      <c r="ABC129" s="0"/>
      <c r="ABD129" s="0"/>
      <c r="ABE129" s="0"/>
      <c r="ABF129" s="0"/>
      <c r="ABG129" s="0"/>
      <c r="ABH129" s="0"/>
      <c r="ABI129" s="0"/>
      <c r="ABJ129" s="0"/>
      <c r="ABK129" s="0"/>
      <c r="ABL129" s="0"/>
      <c r="ABM129" s="0"/>
      <c r="ABN129" s="0"/>
      <c r="ABO129" s="0"/>
      <c r="ABP129" s="0"/>
      <c r="ABQ129" s="0"/>
      <c r="ABR129" s="0"/>
      <c r="ABS129" s="0"/>
      <c r="ABT129" s="0"/>
      <c r="ABU129" s="0"/>
      <c r="ABV129" s="0"/>
      <c r="ABW129" s="0"/>
      <c r="ABX129" s="0"/>
      <c r="ABY129" s="0"/>
      <c r="ABZ129" s="0"/>
      <c r="ACA129" s="0"/>
      <c r="ACB129" s="0"/>
      <c r="ACC129" s="0"/>
      <c r="ACD129" s="0"/>
      <c r="ACE129" s="0"/>
      <c r="ACF129" s="0"/>
      <c r="ACG129" s="0"/>
      <c r="ACH129" s="0"/>
      <c r="ACI129" s="0"/>
      <c r="ACJ129" s="0"/>
      <c r="ACK129" s="0"/>
      <c r="ACL129" s="0"/>
      <c r="ACM129" s="0"/>
      <c r="ACN129" s="0"/>
      <c r="ACO129" s="0"/>
      <c r="ACP129" s="0"/>
      <c r="ACQ129" s="0"/>
      <c r="ACR129" s="0"/>
      <c r="ACS129" s="0"/>
      <c r="ACT129" s="0"/>
      <c r="ACU129" s="0"/>
      <c r="ACV129" s="0"/>
      <c r="ACW129" s="0"/>
      <c r="ACX129" s="0"/>
      <c r="ACY129" s="0"/>
      <c r="ACZ129" s="0"/>
      <c r="ADA129" s="0"/>
      <c r="ADB129" s="0"/>
      <c r="ADC129" s="0"/>
      <c r="ADD129" s="0"/>
      <c r="ADE129" s="0"/>
      <c r="ADF129" s="0"/>
      <c r="ADG129" s="0"/>
      <c r="ADH129" s="0"/>
      <c r="ADI129" s="0"/>
      <c r="ADJ129" s="0"/>
      <c r="ADK129" s="0"/>
      <c r="ADL129" s="0"/>
      <c r="ADM129" s="0"/>
      <c r="ADN129" s="0"/>
      <c r="ADO129" s="0"/>
      <c r="ADP129" s="0"/>
      <c r="ADQ129" s="0"/>
      <c r="ADR129" s="0"/>
      <c r="ADS129" s="0"/>
      <c r="ADT129" s="0"/>
      <c r="ADU129" s="0"/>
      <c r="ADV129" s="0"/>
      <c r="ADW129" s="0"/>
      <c r="ADX129" s="0"/>
      <c r="ADY129" s="0"/>
      <c r="ADZ129" s="0"/>
      <c r="AEA129" s="0"/>
      <c r="AEB129" s="0"/>
      <c r="AEC129" s="0"/>
      <c r="AED129" s="0"/>
      <c r="AEE129" s="0"/>
      <c r="AEF129" s="0"/>
      <c r="AEG129" s="0"/>
      <c r="AEH129" s="0"/>
      <c r="AEI129" s="0"/>
      <c r="AEJ129" s="0"/>
      <c r="AEK129" s="0"/>
      <c r="AEL129" s="0"/>
      <c r="AEM129" s="0"/>
      <c r="AEN129" s="0"/>
      <c r="AEO129" s="0"/>
      <c r="AEP129" s="0"/>
      <c r="AEQ129" s="0"/>
      <c r="AER129" s="0"/>
      <c r="AES129" s="0"/>
      <c r="AET129" s="0"/>
      <c r="AEU129" s="0"/>
      <c r="AEV129" s="0"/>
      <c r="AEW129" s="0"/>
      <c r="AEX129" s="0"/>
      <c r="AEY129" s="0"/>
      <c r="AEZ129" s="0"/>
      <c r="AFA129" s="0"/>
      <c r="AFB129" s="0"/>
      <c r="AFC129" s="0"/>
      <c r="AFD129" s="0"/>
      <c r="AFE129" s="0"/>
      <c r="AFF129" s="0"/>
      <c r="AFG129" s="0"/>
      <c r="AFH129" s="0"/>
      <c r="AFI129" s="0"/>
      <c r="AFJ129" s="0"/>
      <c r="AFK129" s="0"/>
      <c r="AFL129" s="0"/>
      <c r="AFM129" s="0"/>
      <c r="AFN129" s="0"/>
      <c r="AFO129" s="0"/>
      <c r="AFP129" s="0"/>
      <c r="AFQ129" s="0"/>
      <c r="AFR129" s="0"/>
      <c r="AFS129" s="0"/>
      <c r="AFT129" s="0"/>
      <c r="AFU129" s="0"/>
      <c r="AFV129" s="0"/>
      <c r="AFW129" s="0"/>
      <c r="AFX129" s="0"/>
      <c r="AFY129" s="0"/>
      <c r="AFZ129" s="0"/>
      <c r="AGA129" s="0"/>
      <c r="AGB129" s="0"/>
      <c r="AGC129" s="0"/>
      <c r="AGD129" s="0"/>
      <c r="AGE129" s="0"/>
      <c r="AGF129" s="0"/>
      <c r="AGG129" s="0"/>
      <c r="AGH129" s="0"/>
      <c r="AGI129" s="0"/>
      <c r="AGJ129" s="0"/>
      <c r="AGK129" s="0"/>
      <c r="AGL129" s="0"/>
      <c r="AGM129" s="0"/>
      <c r="AGN129" s="0"/>
      <c r="AGO129" s="0"/>
      <c r="AGP129" s="0"/>
      <c r="AGQ129" s="0"/>
      <c r="AGR129" s="0"/>
      <c r="AGS129" s="0"/>
      <c r="AGT129" s="0"/>
      <c r="AGU129" s="0"/>
      <c r="AGV129" s="0"/>
      <c r="AGW129" s="0"/>
      <c r="AGX129" s="0"/>
      <c r="AGY129" s="0"/>
      <c r="AGZ129" s="0"/>
      <c r="AHA129" s="0"/>
      <c r="AHB129" s="0"/>
      <c r="AHC129" s="0"/>
      <c r="AHD129" s="0"/>
      <c r="AHE129" s="0"/>
      <c r="AHF129" s="0"/>
      <c r="AHG129" s="0"/>
      <c r="AHH129" s="0"/>
      <c r="AHI129" s="0"/>
      <c r="AHJ129" s="0"/>
      <c r="AHK129" s="0"/>
      <c r="AHL129" s="0"/>
      <c r="AHM129" s="0"/>
      <c r="AHN129" s="0"/>
      <c r="AHO129" s="0"/>
      <c r="AHP129" s="0"/>
      <c r="AHQ129" s="0"/>
      <c r="AHR129" s="0"/>
      <c r="AHS129" s="0"/>
      <c r="AHT129" s="0"/>
      <c r="AHU129" s="0"/>
      <c r="AHV129" s="0"/>
      <c r="AHW129" s="0"/>
      <c r="AHX129" s="0"/>
      <c r="AHY129" s="0"/>
      <c r="AHZ129" s="0"/>
      <c r="AIA129" s="0"/>
      <c r="AIB129" s="0"/>
      <c r="AIC129" s="0"/>
      <c r="AID129" s="0"/>
      <c r="AIE129" s="0"/>
      <c r="AIF129" s="0"/>
      <c r="AIG129" s="0"/>
      <c r="AIH129" s="0"/>
      <c r="AII129" s="0"/>
      <c r="AIJ129" s="0"/>
      <c r="AIK129" s="0"/>
      <c r="AIL129" s="0"/>
      <c r="AIM129" s="0"/>
      <c r="AIN129" s="0"/>
      <c r="AIO129" s="0"/>
      <c r="AIP129" s="0"/>
      <c r="AIQ129" s="0"/>
      <c r="AIR129" s="0"/>
      <c r="AIS129" s="0"/>
      <c r="AIT129" s="0"/>
      <c r="AIU129" s="0"/>
      <c r="AIV129" s="0"/>
      <c r="AIW129" s="0"/>
      <c r="AIX129" s="0"/>
      <c r="AIY129" s="0"/>
      <c r="AIZ129" s="0"/>
      <c r="AJA129" s="0"/>
      <c r="AJB129" s="0"/>
      <c r="AJC129" s="0"/>
      <c r="AJD129" s="0"/>
      <c r="AJE129" s="0"/>
      <c r="AJF129" s="0"/>
      <c r="AJG129" s="0"/>
      <c r="AJH129" s="0"/>
      <c r="AJI129" s="0"/>
      <c r="AJJ129" s="0"/>
      <c r="AJK129" s="0"/>
      <c r="AJL129" s="0"/>
      <c r="AJM129" s="0"/>
      <c r="AJN129" s="0"/>
      <c r="AJO129" s="0"/>
      <c r="AJP129" s="0"/>
      <c r="AJQ129" s="0"/>
      <c r="AJR129" s="0"/>
      <c r="AJS129" s="0"/>
      <c r="AJT129" s="0"/>
      <c r="AJU129" s="0"/>
      <c r="AJV129" s="0"/>
      <c r="AJW129" s="0"/>
      <c r="AJX129" s="0"/>
      <c r="AJY129" s="0"/>
      <c r="AJZ129" s="0"/>
      <c r="AKA129" s="0"/>
      <c r="AKB129" s="0"/>
      <c r="AKC129" s="0"/>
      <c r="AKD129" s="0"/>
      <c r="AKE129" s="0"/>
      <c r="AKF129" s="0"/>
      <c r="AKG129" s="0"/>
      <c r="AKH129" s="0"/>
      <c r="AKI129" s="0"/>
      <c r="AKJ129" s="0"/>
      <c r="AKK129" s="0"/>
      <c r="AKL129" s="0"/>
      <c r="AKM129" s="0"/>
      <c r="AKN129" s="0"/>
      <c r="AKO129" s="0"/>
      <c r="AKP129" s="0"/>
      <c r="AKQ129" s="0"/>
      <c r="AKR129" s="0"/>
      <c r="AKS129" s="0"/>
      <c r="AKT129" s="0"/>
      <c r="AKU129" s="0"/>
      <c r="AKV129" s="0"/>
      <c r="AKW129" s="0"/>
      <c r="AKX129" s="0"/>
      <c r="AKY129" s="0"/>
      <c r="AKZ129" s="0"/>
      <c r="ALA129" s="0"/>
      <c r="ALB129" s="0"/>
      <c r="ALC129" s="0"/>
      <c r="ALD129" s="0"/>
      <c r="ALE129" s="0"/>
      <c r="ALF129" s="0"/>
      <c r="ALG129" s="0"/>
      <c r="ALH129" s="0"/>
      <c r="ALI129" s="0"/>
      <c r="ALJ129" s="0"/>
      <c r="ALK129" s="0"/>
      <c r="ALL129" s="0"/>
      <c r="ALM129" s="0"/>
      <c r="ALN129" s="0"/>
      <c r="ALO129" s="0"/>
      <c r="ALP129" s="0"/>
      <c r="ALQ129" s="0"/>
      <c r="ALR129" s="0"/>
      <c r="ALS129" s="0"/>
      <c r="ALT129" s="0"/>
      <c r="ALU129" s="0"/>
      <c r="ALV129" s="0"/>
      <c r="ALW129" s="0"/>
      <c r="ALX129" s="0"/>
      <c r="ALY129" s="0"/>
      <c r="ALZ129" s="0"/>
      <c r="AMA129" s="0"/>
      <c r="AMB129" s="0"/>
      <c r="AMC129" s="0"/>
      <c r="AMD129" s="0"/>
      <c r="AME129" s="0"/>
      <c r="AMF129" s="0"/>
      <c r="AMG129" s="0"/>
      <c r="AMH129" s="0"/>
      <c r="AMI129" s="0"/>
      <c r="AMJ129" s="0"/>
    </row>
    <row r="130" customFormat="false" ht="18" hidden="false" customHeight="true" outlineLevel="0" collapsed="false">
      <c r="A130" s="66"/>
      <c r="B130" s="401"/>
      <c r="C130" s="401"/>
      <c r="D130" s="401"/>
      <c r="E130" s="401"/>
      <c r="F130" s="386"/>
      <c r="G130" s="389" t="s">
        <v>172</v>
      </c>
      <c r="H130" s="389"/>
      <c r="I130" s="389"/>
      <c r="J130" s="389"/>
      <c r="K130" s="389"/>
      <c r="L130" s="389"/>
      <c r="M130" s="389"/>
      <c r="N130" s="389"/>
      <c r="O130" s="389"/>
      <c r="P130" s="389"/>
      <c r="Q130" s="389"/>
      <c r="R130" s="389"/>
      <c r="S130" s="389"/>
      <c r="T130" s="389"/>
      <c r="U130" s="389"/>
      <c r="V130" s="389"/>
      <c r="W130" s="389"/>
      <c r="X130" s="389"/>
      <c r="Y130" s="389"/>
      <c r="Z130" s="389"/>
      <c r="AA130" s="389"/>
      <c r="AB130" s="389"/>
      <c r="AC130" s="389"/>
      <c r="AD130" s="389"/>
      <c r="AE130" s="389"/>
      <c r="AF130" s="389"/>
      <c r="AG130" s="389"/>
      <c r="AH130" s="389"/>
      <c r="AI130" s="389"/>
      <c r="AJ130" s="389"/>
      <c r="AK130" s="389"/>
      <c r="AL130" s="73"/>
      <c r="AM130" s="303" t="n">
        <f aca="false">FALSE()</f>
        <v>0</v>
      </c>
      <c r="AN130" s="303"/>
      <c r="AO130" s="356"/>
      <c r="AP130" s="384"/>
      <c r="AQ130" s="385"/>
      <c r="AR130" s="385"/>
      <c r="AS130" s="385"/>
      <c r="AT130" s="385"/>
      <c r="AU130" s="385"/>
      <c r="AV130" s="385"/>
      <c r="AW130" s="385"/>
      <c r="AX130" s="385"/>
      <c r="AY130" s="385"/>
      <c r="AZ130" s="385"/>
      <c r="BA130" s="385"/>
      <c r="BB130" s="385"/>
      <c r="BC130" s="385"/>
      <c r="BD130" s="385"/>
      <c r="BE130" s="385"/>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c r="IX130" s="0"/>
      <c r="IY130" s="0"/>
      <c r="IZ130" s="0"/>
      <c r="JA130" s="0"/>
      <c r="JB130" s="0"/>
      <c r="JC130" s="0"/>
      <c r="JD130" s="0"/>
      <c r="JE130" s="0"/>
      <c r="JF130" s="0"/>
      <c r="JG130" s="0"/>
      <c r="JH130" s="0"/>
      <c r="JI130" s="0"/>
      <c r="JJ130" s="0"/>
      <c r="JK130" s="0"/>
      <c r="JL130" s="0"/>
      <c r="JM130" s="0"/>
      <c r="JN130" s="0"/>
      <c r="JO130" s="0"/>
      <c r="JP130" s="0"/>
      <c r="JQ130" s="0"/>
      <c r="JR130" s="0"/>
      <c r="JS130" s="0"/>
      <c r="JT130" s="0"/>
      <c r="JU130" s="0"/>
      <c r="JV130" s="0"/>
      <c r="JW130" s="0"/>
      <c r="JX130" s="0"/>
      <c r="JY130" s="0"/>
      <c r="JZ130" s="0"/>
      <c r="KA130" s="0"/>
      <c r="KB130" s="0"/>
      <c r="KC130" s="0"/>
      <c r="KD130" s="0"/>
      <c r="KE130" s="0"/>
      <c r="KF130" s="0"/>
      <c r="KG130" s="0"/>
      <c r="KH130" s="0"/>
      <c r="KI130" s="0"/>
      <c r="KJ130" s="0"/>
      <c r="KK130" s="0"/>
      <c r="KL130" s="0"/>
      <c r="KM130" s="0"/>
      <c r="KN130" s="0"/>
      <c r="KO130" s="0"/>
      <c r="KP130" s="0"/>
      <c r="KQ130" s="0"/>
      <c r="KR130" s="0"/>
      <c r="KS130" s="0"/>
      <c r="KT130" s="0"/>
      <c r="KU130" s="0"/>
      <c r="KV130" s="0"/>
      <c r="KW130" s="0"/>
      <c r="KX130" s="0"/>
      <c r="KY130" s="0"/>
      <c r="KZ130" s="0"/>
      <c r="LA130" s="0"/>
      <c r="LB130" s="0"/>
      <c r="LC130" s="0"/>
      <c r="LD130" s="0"/>
      <c r="LE130" s="0"/>
      <c r="LF130" s="0"/>
      <c r="LG130" s="0"/>
      <c r="LH130" s="0"/>
      <c r="LI130" s="0"/>
      <c r="LJ130" s="0"/>
      <c r="LK130" s="0"/>
      <c r="LL130" s="0"/>
      <c r="LM130" s="0"/>
      <c r="LN130" s="0"/>
      <c r="LO130" s="0"/>
      <c r="LP130" s="0"/>
      <c r="LQ130" s="0"/>
      <c r="LR130" s="0"/>
      <c r="LS130" s="0"/>
      <c r="LT130" s="0"/>
      <c r="LU130" s="0"/>
      <c r="LV130" s="0"/>
      <c r="LW130" s="0"/>
      <c r="LX130" s="0"/>
      <c r="LY130" s="0"/>
      <c r="LZ130" s="0"/>
      <c r="MA130" s="0"/>
      <c r="MB130" s="0"/>
      <c r="MC130" s="0"/>
      <c r="MD130" s="0"/>
      <c r="ME130" s="0"/>
      <c r="MF130" s="0"/>
      <c r="MG130" s="0"/>
      <c r="MH130" s="0"/>
      <c r="MI130" s="0"/>
      <c r="MJ130" s="0"/>
      <c r="MK130" s="0"/>
      <c r="ML130" s="0"/>
      <c r="MM130" s="0"/>
      <c r="MN130" s="0"/>
      <c r="MO130" s="0"/>
      <c r="MP130" s="0"/>
      <c r="MQ130" s="0"/>
      <c r="MR130" s="0"/>
      <c r="MS130" s="0"/>
      <c r="MT130" s="0"/>
      <c r="MU130" s="0"/>
      <c r="MV130" s="0"/>
      <c r="MW130" s="0"/>
      <c r="MX130" s="0"/>
      <c r="MY130" s="0"/>
      <c r="MZ130" s="0"/>
      <c r="NA130" s="0"/>
      <c r="NB130" s="0"/>
      <c r="NC130" s="0"/>
      <c r="ND130" s="0"/>
      <c r="NE130" s="0"/>
      <c r="NF130" s="0"/>
      <c r="NG130" s="0"/>
      <c r="NH130" s="0"/>
      <c r="NI130" s="0"/>
      <c r="NJ130" s="0"/>
      <c r="NK130" s="0"/>
      <c r="NL130" s="0"/>
      <c r="NM130" s="0"/>
      <c r="NN130" s="0"/>
      <c r="NO130" s="0"/>
      <c r="NP130" s="0"/>
      <c r="NQ130" s="0"/>
      <c r="NR130" s="0"/>
      <c r="NS130" s="0"/>
      <c r="NT130" s="0"/>
      <c r="NU130" s="0"/>
      <c r="NV130" s="0"/>
      <c r="NW130" s="0"/>
      <c r="NX130" s="0"/>
      <c r="NY130" s="0"/>
      <c r="NZ130" s="0"/>
      <c r="OA130" s="0"/>
      <c r="OB130" s="0"/>
      <c r="OC130" s="0"/>
      <c r="OD130" s="0"/>
      <c r="OE130" s="0"/>
      <c r="OF130" s="0"/>
      <c r="OG130" s="0"/>
      <c r="OH130" s="0"/>
      <c r="OI130" s="0"/>
      <c r="OJ130" s="0"/>
      <c r="OK130" s="0"/>
      <c r="OL130" s="0"/>
      <c r="OM130" s="0"/>
      <c r="ON130" s="0"/>
      <c r="OO130" s="0"/>
      <c r="OP130" s="0"/>
      <c r="OQ130" s="0"/>
      <c r="OR130" s="0"/>
      <c r="OS130" s="0"/>
      <c r="OT130" s="0"/>
      <c r="OU130" s="0"/>
      <c r="OV130" s="0"/>
      <c r="OW130" s="0"/>
      <c r="OX130" s="0"/>
      <c r="OY130" s="0"/>
      <c r="OZ130" s="0"/>
      <c r="PA130" s="0"/>
      <c r="PB130" s="0"/>
      <c r="PC130" s="0"/>
      <c r="PD130" s="0"/>
      <c r="PE130" s="0"/>
      <c r="PF130" s="0"/>
      <c r="PG130" s="0"/>
      <c r="PH130" s="0"/>
      <c r="PI130" s="0"/>
      <c r="PJ130" s="0"/>
      <c r="PK130" s="0"/>
      <c r="PL130" s="0"/>
      <c r="PM130" s="0"/>
      <c r="PN130" s="0"/>
      <c r="PO130" s="0"/>
      <c r="PP130" s="0"/>
      <c r="PQ130" s="0"/>
      <c r="PR130" s="0"/>
      <c r="PS130" s="0"/>
      <c r="PT130" s="0"/>
      <c r="PU130" s="0"/>
      <c r="PV130" s="0"/>
      <c r="PW130" s="0"/>
      <c r="PX130" s="0"/>
      <c r="PY130" s="0"/>
      <c r="PZ130" s="0"/>
      <c r="QA130" s="0"/>
      <c r="QB130" s="0"/>
      <c r="QC130" s="0"/>
      <c r="QD130" s="0"/>
      <c r="QE130" s="0"/>
      <c r="QF130" s="0"/>
      <c r="QG130" s="0"/>
      <c r="QH130" s="0"/>
      <c r="QI130" s="0"/>
      <c r="QJ130" s="0"/>
      <c r="QK130" s="0"/>
      <c r="QL130" s="0"/>
      <c r="QM130" s="0"/>
      <c r="QN130" s="0"/>
      <c r="QO130" s="0"/>
      <c r="QP130" s="0"/>
      <c r="QQ130" s="0"/>
      <c r="QR130" s="0"/>
      <c r="QS130" s="0"/>
      <c r="QT130" s="0"/>
      <c r="QU130" s="0"/>
      <c r="QV130" s="0"/>
      <c r="QW130" s="0"/>
      <c r="QX130" s="0"/>
      <c r="QY130" s="0"/>
      <c r="QZ130" s="0"/>
      <c r="RA130" s="0"/>
      <c r="RB130" s="0"/>
      <c r="RC130" s="0"/>
      <c r="RD130" s="0"/>
      <c r="RE130" s="0"/>
      <c r="RF130" s="0"/>
      <c r="RG130" s="0"/>
      <c r="RH130" s="0"/>
      <c r="RI130" s="0"/>
      <c r="RJ130" s="0"/>
      <c r="RK130" s="0"/>
      <c r="RL130" s="0"/>
      <c r="RM130" s="0"/>
      <c r="RN130" s="0"/>
      <c r="RO130" s="0"/>
      <c r="RP130" s="0"/>
      <c r="RQ130" s="0"/>
      <c r="RR130" s="0"/>
      <c r="RS130" s="0"/>
      <c r="RT130" s="0"/>
      <c r="RU130" s="0"/>
      <c r="RV130" s="0"/>
      <c r="RW130" s="0"/>
      <c r="RX130" s="0"/>
      <c r="RY130" s="0"/>
      <c r="RZ130" s="0"/>
      <c r="SA130" s="0"/>
      <c r="SB130" s="0"/>
      <c r="SC130" s="0"/>
      <c r="SD130" s="0"/>
      <c r="SE130" s="0"/>
      <c r="SF130" s="0"/>
      <c r="SG130" s="0"/>
      <c r="SH130" s="0"/>
      <c r="SI130" s="0"/>
      <c r="SJ130" s="0"/>
      <c r="SK130" s="0"/>
      <c r="SL130" s="0"/>
      <c r="SM130" s="0"/>
      <c r="SN130" s="0"/>
      <c r="SO130" s="0"/>
      <c r="SP130" s="0"/>
      <c r="SQ130" s="0"/>
      <c r="SR130" s="0"/>
      <c r="SS130" s="0"/>
      <c r="ST130" s="0"/>
      <c r="SU130" s="0"/>
      <c r="SV130" s="0"/>
      <c r="SW130" s="0"/>
      <c r="SX130" s="0"/>
      <c r="SY130" s="0"/>
      <c r="SZ130" s="0"/>
      <c r="TA130" s="0"/>
      <c r="TB130" s="0"/>
      <c r="TC130" s="0"/>
      <c r="TD130" s="0"/>
      <c r="TE130" s="0"/>
      <c r="TF130" s="0"/>
      <c r="TG130" s="0"/>
      <c r="TH130" s="0"/>
      <c r="TI130" s="0"/>
      <c r="TJ130" s="0"/>
      <c r="TK130" s="0"/>
      <c r="TL130" s="0"/>
      <c r="TM130" s="0"/>
      <c r="TN130" s="0"/>
      <c r="TO130" s="0"/>
      <c r="TP130" s="0"/>
      <c r="TQ130" s="0"/>
      <c r="TR130" s="0"/>
      <c r="TS130" s="0"/>
      <c r="TT130" s="0"/>
      <c r="TU130" s="0"/>
      <c r="TV130" s="0"/>
      <c r="TW130" s="0"/>
      <c r="TX130" s="0"/>
      <c r="TY130" s="0"/>
      <c r="TZ130" s="0"/>
      <c r="UA130" s="0"/>
      <c r="UB130" s="0"/>
      <c r="UC130" s="0"/>
      <c r="UD130" s="0"/>
      <c r="UE130" s="0"/>
      <c r="UF130" s="0"/>
      <c r="UG130" s="0"/>
      <c r="UH130" s="0"/>
      <c r="UI130" s="0"/>
      <c r="UJ130" s="0"/>
      <c r="UK130" s="0"/>
      <c r="UL130" s="0"/>
      <c r="UM130" s="0"/>
      <c r="UN130" s="0"/>
      <c r="UO130" s="0"/>
      <c r="UP130" s="0"/>
      <c r="UQ130" s="0"/>
      <c r="UR130" s="0"/>
      <c r="US130" s="0"/>
      <c r="UT130" s="0"/>
      <c r="UU130" s="0"/>
      <c r="UV130" s="0"/>
      <c r="UW130" s="0"/>
      <c r="UX130" s="0"/>
      <c r="UY130" s="0"/>
      <c r="UZ130" s="0"/>
      <c r="VA130" s="0"/>
      <c r="VB130" s="0"/>
      <c r="VC130" s="0"/>
      <c r="VD130" s="0"/>
      <c r="VE130" s="0"/>
      <c r="VF130" s="0"/>
      <c r="VG130" s="0"/>
      <c r="VH130" s="0"/>
      <c r="VI130" s="0"/>
      <c r="VJ130" s="0"/>
      <c r="VK130" s="0"/>
      <c r="VL130" s="0"/>
      <c r="VM130" s="0"/>
      <c r="VN130" s="0"/>
      <c r="VO130" s="0"/>
      <c r="VP130" s="0"/>
      <c r="VQ130" s="0"/>
      <c r="VR130" s="0"/>
      <c r="VS130" s="0"/>
      <c r="VT130" s="0"/>
      <c r="VU130" s="0"/>
      <c r="VV130" s="0"/>
      <c r="VW130" s="0"/>
      <c r="VX130" s="0"/>
      <c r="VY130" s="0"/>
      <c r="VZ130" s="0"/>
      <c r="WA130" s="0"/>
      <c r="WB130" s="0"/>
      <c r="WC130" s="0"/>
      <c r="WD130" s="0"/>
      <c r="WE130" s="0"/>
      <c r="WF130" s="0"/>
      <c r="WG130" s="0"/>
      <c r="WH130" s="0"/>
      <c r="WI130" s="0"/>
      <c r="WJ130" s="0"/>
      <c r="WK130" s="0"/>
      <c r="WL130" s="0"/>
      <c r="WM130" s="0"/>
      <c r="WN130" s="0"/>
      <c r="WO130" s="0"/>
      <c r="WP130" s="0"/>
      <c r="WQ130" s="0"/>
      <c r="WR130" s="0"/>
      <c r="WS130" s="0"/>
      <c r="WT130" s="0"/>
      <c r="WU130" s="0"/>
      <c r="WV130" s="0"/>
      <c r="WW130" s="0"/>
      <c r="WX130" s="0"/>
      <c r="WY130" s="0"/>
      <c r="WZ130" s="0"/>
      <c r="XA130" s="0"/>
      <c r="XB130" s="0"/>
      <c r="XC130" s="0"/>
      <c r="XD130" s="0"/>
      <c r="XE130" s="0"/>
      <c r="XF130" s="0"/>
      <c r="XG130" s="0"/>
      <c r="XH130" s="0"/>
      <c r="XI130" s="0"/>
      <c r="XJ130" s="0"/>
      <c r="XK130" s="0"/>
      <c r="XL130" s="0"/>
      <c r="XM130" s="0"/>
      <c r="XN130" s="0"/>
      <c r="XO130" s="0"/>
      <c r="XP130" s="0"/>
      <c r="XQ130" s="0"/>
      <c r="XR130" s="0"/>
      <c r="XS130" s="0"/>
      <c r="XT130" s="0"/>
      <c r="XU130" s="0"/>
      <c r="XV130" s="0"/>
      <c r="XW130" s="0"/>
      <c r="XX130" s="0"/>
      <c r="XY130" s="0"/>
      <c r="XZ130" s="0"/>
      <c r="YA130" s="0"/>
      <c r="YB130" s="0"/>
      <c r="YC130" s="0"/>
      <c r="YD130" s="0"/>
      <c r="YE130" s="0"/>
      <c r="YF130" s="0"/>
      <c r="YG130" s="0"/>
      <c r="YH130" s="0"/>
      <c r="YI130" s="0"/>
      <c r="YJ130" s="0"/>
      <c r="YK130" s="0"/>
      <c r="YL130" s="0"/>
      <c r="YM130" s="0"/>
      <c r="YN130" s="0"/>
      <c r="YO130" s="0"/>
      <c r="YP130" s="0"/>
      <c r="YQ130" s="0"/>
      <c r="YR130" s="0"/>
      <c r="YS130" s="0"/>
      <c r="YT130" s="0"/>
      <c r="YU130" s="0"/>
      <c r="YV130" s="0"/>
      <c r="YW130" s="0"/>
      <c r="YX130" s="0"/>
      <c r="YY130" s="0"/>
      <c r="YZ130" s="0"/>
      <c r="ZA130" s="0"/>
      <c r="ZB130" s="0"/>
      <c r="ZC130" s="0"/>
      <c r="ZD130" s="0"/>
      <c r="ZE130" s="0"/>
      <c r="ZF130" s="0"/>
      <c r="ZG130" s="0"/>
      <c r="ZH130" s="0"/>
      <c r="ZI130" s="0"/>
      <c r="ZJ130" s="0"/>
      <c r="ZK130" s="0"/>
      <c r="ZL130" s="0"/>
      <c r="ZM130" s="0"/>
      <c r="ZN130" s="0"/>
      <c r="ZO130" s="0"/>
      <c r="ZP130" s="0"/>
      <c r="ZQ130" s="0"/>
      <c r="ZR130" s="0"/>
      <c r="ZS130" s="0"/>
      <c r="ZT130" s="0"/>
      <c r="ZU130" s="0"/>
      <c r="ZV130" s="0"/>
      <c r="ZW130" s="0"/>
      <c r="ZX130" s="0"/>
      <c r="ZY130" s="0"/>
      <c r="ZZ130" s="0"/>
      <c r="AAA130" s="0"/>
      <c r="AAB130" s="0"/>
      <c r="AAC130" s="0"/>
      <c r="AAD130" s="0"/>
      <c r="AAE130" s="0"/>
      <c r="AAF130" s="0"/>
      <c r="AAG130" s="0"/>
      <c r="AAH130" s="0"/>
      <c r="AAI130" s="0"/>
      <c r="AAJ130" s="0"/>
      <c r="AAK130" s="0"/>
      <c r="AAL130" s="0"/>
      <c r="AAM130" s="0"/>
      <c r="AAN130" s="0"/>
      <c r="AAO130" s="0"/>
      <c r="AAP130" s="0"/>
      <c r="AAQ130" s="0"/>
      <c r="AAR130" s="0"/>
      <c r="AAS130" s="0"/>
      <c r="AAT130" s="0"/>
      <c r="AAU130" s="0"/>
      <c r="AAV130" s="0"/>
      <c r="AAW130" s="0"/>
      <c r="AAX130" s="0"/>
      <c r="AAY130" s="0"/>
      <c r="AAZ130" s="0"/>
      <c r="ABA130" s="0"/>
      <c r="ABB130" s="0"/>
      <c r="ABC130" s="0"/>
      <c r="ABD130" s="0"/>
      <c r="ABE130" s="0"/>
      <c r="ABF130" s="0"/>
      <c r="ABG130" s="0"/>
      <c r="ABH130" s="0"/>
      <c r="ABI130" s="0"/>
      <c r="ABJ130" s="0"/>
      <c r="ABK130" s="0"/>
      <c r="ABL130" s="0"/>
      <c r="ABM130" s="0"/>
      <c r="ABN130" s="0"/>
      <c r="ABO130" s="0"/>
      <c r="ABP130" s="0"/>
      <c r="ABQ130" s="0"/>
      <c r="ABR130" s="0"/>
      <c r="ABS130" s="0"/>
      <c r="ABT130" s="0"/>
      <c r="ABU130" s="0"/>
      <c r="ABV130" s="0"/>
      <c r="ABW130" s="0"/>
      <c r="ABX130" s="0"/>
      <c r="ABY130" s="0"/>
      <c r="ABZ130" s="0"/>
      <c r="ACA130" s="0"/>
      <c r="ACB130" s="0"/>
      <c r="ACC130" s="0"/>
      <c r="ACD130" s="0"/>
      <c r="ACE130" s="0"/>
      <c r="ACF130" s="0"/>
      <c r="ACG130" s="0"/>
      <c r="ACH130" s="0"/>
      <c r="ACI130" s="0"/>
      <c r="ACJ130" s="0"/>
      <c r="ACK130" s="0"/>
      <c r="ACL130" s="0"/>
      <c r="ACM130" s="0"/>
      <c r="ACN130" s="0"/>
      <c r="ACO130" s="0"/>
      <c r="ACP130" s="0"/>
      <c r="ACQ130" s="0"/>
      <c r="ACR130" s="0"/>
      <c r="ACS130" s="0"/>
      <c r="ACT130" s="0"/>
      <c r="ACU130" s="0"/>
      <c r="ACV130" s="0"/>
      <c r="ACW130" s="0"/>
      <c r="ACX130" s="0"/>
      <c r="ACY130" s="0"/>
      <c r="ACZ130" s="0"/>
      <c r="ADA130" s="0"/>
      <c r="ADB130" s="0"/>
      <c r="ADC130" s="0"/>
      <c r="ADD130" s="0"/>
      <c r="ADE130" s="0"/>
      <c r="ADF130" s="0"/>
      <c r="ADG130" s="0"/>
      <c r="ADH130" s="0"/>
      <c r="ADI130" s="0"/>
      <c r="ADJ130" s="0"/>
      <c r="ADK130" s="0"/>
      <c r="ADL130" s="0"/>
      <c r="ADM130" s="0"/>
      <c r="ADN130" s="0"/>
      <c r="ADO130" s="0"/>
      <c r="ADP130" s="0"/>
      <c r="ADQ130" s="0"/>
      <c r="ADR130" s="0"/>
      <c r="ADS130" s="0"/>
      <c r="ADT130" s="0"/>
      <c r="ADU130" s="0"/>
      <c r="ADV130" s="0"/>
      <c r="ADW130" s="0"/>
      <c r="ADX130" s="0"/>
      <c r="ADY130" s="0"/>
      <c r="ADZ130" s="0"/>
      <c r="AEA130" s="0"/>
      <c r="AEB130" s="0"/>
      <c r="AEC130" s="0"/>
      <c r="AED130" s="0"/>
      <c r="AEE130" s="0"/>
      <c r="AEF130" s="0"/>
      <c r="AEG130" s="0"/>
      <c r="AEH130" s="0"/>
      <c r="AEI130" s="0"/>
      <c r="AEJ130" s="0"/>
      <c r="AEK130" s="0"/>
      <c r="AEL130" s="0"/>
      <c r="AEM130" s="0"/>
      <c r="AEN130" s="0"/>
      <c r="AEO130" s="0"/>
      <c r="AEP130" s="0"/>
      <c r="AEQ130" s="0"/>
      <c r="AER130" s="0"/>
      <c r="AES130" s="0"/>
      <c r="AET130" s="0"/>
      <c r="AEU130" s="0"/>
      <c r="AEV130" s="0"/>
      <c r="AEW130" s="0"/>
      <c r="AEX130" s="0"/>
      <c r="AEY130" s="0"/>
      <c r="AEZ130" s="0"/>
      <c r="AFA130" s="0"/>
      <c r="AFB130" s="0"/>
      <c r="AFC130" s="0"/>
      <c r="AFD130" s="0"/>
      <c r="AFE130" s="0"/>
      <c r="AFF130" s="0"/>
      <c r="AFG130" s="0"/>
      <c r="AFH130" s="0"/>
      <c r="AFI130" s="0"/>
      <c r="AFJ130" s="0"/>
      <c r="AFK130" s="0"/>
      <c r="AFL130" s="0"/>
      <c r="AFM130" s="0"/>
      <c r="AFN130" s="0"/>
      <c r="AFO130" s="0"/>
      <c r="AFP130" s="0"/>
      <c r="AFQ130" s="0"/>
      <c r="AFR130" s="0"/>
      <c r="AFS130" s="0"/>
      <c r="AFT130" s="0"/>
      <c r="AFU130" s="0"/>
      <c r="AFV130" s="0"/>
      <c r="AFW130" s="0"/>
      <c r="AFX130" s="0"/>
      <c r="AFY130" s="0"/>
      <c r="AFZ130" s="0"/>
      <c r="AGA130" s="0"/>
      <c r="AGB130" s="0"/>
      <c r="AGC130" s="0"/>
      <c r="AGD130" s="0"/>
      <c r="AGE130" s="0"/>
      <c r="AGF130" s="0"/>
      <c r="AGG130" s="0"/>
      <c r="AGH130" s="0"/>
      <c r="AGI130" s="0"/>
      <c r="AGJ130" s="0"/>
      <c r="AGK130" s="0"/>
      <c r="AGL130" s="0"/>
      <c r="AGM130" s="0"/>
      <c r="AGN130" s="0"/>
      <c r="AGO130" s="0"/>
      <c r="AGP130" s="0"/>
      <c r="AGQ130" s="0"/>
      <c r="AGR130" s="0"/>
      <c r="AGS130" s="0"/>
      <c r="AGT130" s="0"/>
      <c r="AGU130" s="0"/>
      <c r="AGV130" s="0"/>
      <c r="AGW130" s="0"/>
      <c r="AGX130" s="0"/>
      <c r="AGY130" s="0"/>
      <c r="AGZ130" s="0"/>
      <c r="AHA130" s="0"/>
      <c r="AHB130" s="0"/>
      <c r="AHC130" s="0"/>
      <c r="AHD130" s="0"/>
      <c r="AHE130" s="0"/>
      <c r="AHF130" s="0"/>
      <c r="AHG130" s="0"/>
      <c r="AHH130" s="0"/>
      <c r="AHI130" s="0"/>
      <c r="AHJ130" s="0"/>
      <c r="AHK130" s="0"/>
      <c r="AHL130" s="0"/>
      <c r="AHM130" s="0"/>
      <c r="AHN130" s="0"/>
      <c r="AHO130" s="0"/>
      <c r="AHP130" s="0"/>
      <c r="AHQ130" s="0"/>
      <c r="AHR130" s="0"/>
      <c r="AHS130" s="0"/>
      <c r="AHT130" s="0"/>
      <c r="AHU130" s="0"/>
      <c r="AHV130" s="0"/>
      <c r="AHW130" s="0"/>
      <c r="AHX130" s="0"/>
      <c r="AHY130" s="0"/>
      <c r="AHZ130" s="0"/>
      <c r="AIA130" s="0"/>
      <c r="AIB130" s="0"/>
      <c r="AIC130" s="0"/>
      <c r="AID130" s="0"/>
      <c r="AIE130" s="0"/>
      <c r="AIF130" s="0"/>
      <c r="AIG130" s="0"/>
      <c r="AIH130" s="0"/>
      <c r="AII130" s="0"/>
      <c r="AIJ130" s="0"/>
      <c r="AIK130" s="0"/>
      <c r="AIL130" s="0"/>
      <c r="AIM130" s="0"/>
      <c r="AIN130" s="0"/>
      <c r="AIO130" s="0"/>
      <c r="AIP130" s="0"/>
      <c r="AIQ130" s="0"/>
      <c r="AIR130" s="0"/>
      <c r="AIS130" s="0"/>
      <c r="AIT130" s="0"/>
      <c r="AIU130" s="0"/>
      <c r="AIV130" s="0"/>
      <c r="AIW130" s="0"/>
      <c r="AIX130" s="0"/>
      <c r="AIY130" s="0"/>
      <c r="AIZ130" s="0"/>
      <c r="AJA130" s="0"/>
      <c r="AJB130" s="0"/>
      <c r="AJC130" s="0"/>
      <c r="AJD130" s="0"/>
      <c r="AJE130" s="0"/>
      <c r="AJF130" s="0"/>
      <c r="AJG130" s="0"/>
      <c r="AJH130" s="0"/>
      <c r="AJI130" s="0"/>
      <c r="AJJ130" s="0"/>
      <c r="AJK130" s="0"/>
      <c r="AJL130" s="0"/>
      <c r="AJM130" s="0"/>
      <c r="AJN130" s="0"/>
      <c r="AJO130" s="0"/>
      <c r="AJP130" s="0"/>
      <c r="AJQ130" s="0"/>
      <c r="AJR130" s="0"/>
      <c r="AJS130" s="0"/>
      <c r="AJT130" s="0"/>
      <c r="AJU130" s="0"/>
      <c r="AJV130" s="0"/>
      <c r="AJW130" s="0"/>
      <c r="AJX130" s="0"/>
      <c r="AJY130" s="0"/>
      <c r="AJZ130" s="0"/>
      <c r="AKA130" s="0"/>
      <c r="AKB130" s="0"/>
      <c r="AKC130" s="0"/>
      <c r="AKD130" s="0"/>
      <c r="AKE130" s="0"/>
      <c r="AKF130" s="0"/>
      <c r="AKG130" s="0"/>
      <c r="AKH130" s="0"/>
      <c r="AKI130" s="0"/>
      <c r="AKJ130" s="0"/>
      <c r="AKK130" s="0"/>
      <c r="AKL130" s="0"/>
      <c r="AKM130" s="0"/>
      <c r="AKN130" s="0"/>
      <c r="AKO130" s="0"/>
      <c r="AKP130" s="0"/>
      <c r="AKQ130" s="0"/>
      <c r="AKR130" s="0"/>
      <c r="AKS130" s="0"/>
      <c r="AKT130" s="0"/>
      <c r="AKU130" s="0"/>
      <c r="AKV130" s="0"/>
      <c r="AKW130" s="0"/>
      <c r="AKX130" s="0"/>
      <c r="AKY130" s="0"/>
      <c r="AKZ130" s="0"/>
      <c r="ALA130" s="0"/>
      <c r="ALB130" s="0"/>
      <c r="ALC130" s="0"/>
      <c r="ALD130" s="0"/>
      <c r="ALE130" s="0"/>
      <c r="ALF130" s="0"/>
      <c r="ALG130" s="0"/>
      <c r="ALH130" s="0"/>
      <c r="ALI130" s="0"/>
      <c r="ALJ130" s="0"/>
      <c r="ALK130" s="0"/>
      <c r="ALL130" s="0"/>
      <c r="ALM130" s="0"/>
      <c r="ALN130" s="0"/>
      <c r="ALO130" s="0"/>
      <c r="ALP130" s="0"/>
      <c r="ALQ130" s="0"/>
      <c r="ALR130" s="0"/>
      <c r="ALS130" s="0"/>
      <c r="ALT130" s="0"/>
      <c r="ALU130" s="0"/>
      <c r="ALV130" s="0"/>
      <c r="ALW130" s="0"/>
      <c r="ALX130" s="0"/>
      <c r="ALY130" s="0"/>
      <c r="ALZ130" s="0"/>
      <c r="AMA130" s="0"/>
      <c r="AMB130" s="0"/>
      <c r="AMC130" s="0"/>
      <c r="AMD130" s="0"/>
      <c r="AME130" s="0"/>
      <c r="AMF130" s="0"/>
      <c r="AMG130" s="0"/>
      <c r="AMH130" s="0"/>
      <c r="AMI130" s="0"/>
      <c r="AMJ130" s="0"/>
    </row>
    <row r="131" customFormat="false" ht="18" hidden="false" customHeight="true" outlineLevel="0" collapsed="false">
      <c r="A131" s="66"/>
      <c r="B131" s="401"/>
      <c r="C131" s="401"/>
      <c r="D131" s="401"/>
      <c r="E131" s="401"/>
      <c r="F131" s="386"/>
      <c r="G131" s="404" t="s">
        <v>173</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391"/>
      <c r="AL131" s="73"/>
      <c r="AM131" s="303" t="n">
        <f aca="false">FALSE()</f>
        <v>0</v>
      </c>
      <c r="AN131" s="303"/>
      <c r="AO131" s="356"/>
      <c r="AP131" s="384"/>
      <c r="AQ131" s="385"/>
      <c r="AR131" s="385"/>
      <c r="AS131" s="385"/>
      <c r="AT131" s="385"/>
      <c r="AU131" s="385"/>
      <c r="AV131" s="385"/>
      <c r="AW131" s="385"/>
      <c r="AX131" s="385"/>
      <c r="AY131" s="385"/>
      <c r="AZ131" s="385"/>
      <c r="BA131" s="385"/>
      <c r="BB131" s="385"/>
      <c r="BC131" s="385"/>
      <c r="BD131" s="385"/>
      <c r="BE131" s="385"/>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c r="IX131" s="0"/>
      <c r="IY131" s="0"/>
      <c r="IZ131" s="0"/>
      <c r="JA131" s="0"/>
      <c r="JB131" s="0"/>
      <c r="JC131" s="0"/>
      <c r="JD131" s="0"/>
      <c r="JE131" s="0"/>
      <c r="JF131" s="0"/>
      <c r="JG131" s="0"/>
      <c r="JH131" s="0"/>
      <c r="JI131" s="0"/>
      <c r="JJ131" s="0"/>
      <c r="JK131" s="0"/>
      <c r="JL131" s="0"/>
      <c r="JM131" s="0"/>
      <c r="JN131" s="0"/>
      <c r="JO131" s="0"/>
      <c r="JP131" s="0"/>
      <c r="JQ131" s="0"/>
      <c r="JR131" s="0"/>
      <c r="JS131" s="0"/>
      <c r="JT131" s="0"/>
      <c r="JU131" s="0"/>
      <c r="JV131" s="0"/>
      <c r="JW131" s="0"/>
      <c r="JX131" s="0"/>
      <c r="JY131" s="0"/>
      <c r="JZ131" s="0"/>
      <c r="KA131" s="0"/>
      <c r="KB131" s="0"/>
      <c r="KC131" s="0"/>
      <c r="KD131" s="0"/>
      <c r="KE131" s="0"/>
      <c r="KF131" s="0"/>
      <c r="KG131" s="0"/>
      <c r="KH131" s="0"/>
      <c r="KI131" s="0"/>
      <c r="KJ131" s="0"/>
      <c r="KK131" s="0"/>
      <c r="KL131" s="0"/>
      <c r="KM131" s="0"/>
      <c r="KN131" s="0"/>
      <c r="KO131" s="0"/>
      <c r="KP131" s="0"/>
      <c r="KQ131" s="0"/>
      <c r="KR131" s="0"/>
      <c r="KS131" s="0"/>
      <c r="KT131" s="0"/>
      <c r="KU131" s="0"/>
      <c r="KV131" s="0"/>
      <c r="KW131" s="0"/>
      <c r="KX131" s="0"/>
      <c r="KY131" s="0"/>
      <c r="KZ131" s="0"/>
      <c r="LA131" s="0"/>
      <c r="LB131" s="0"/>
      <c r="LC131" s="0"/>
      <c r="LD131" s="0"/>
      <c r="LE131" s="0"/>
      <c r="LF131" s="0"/>
      <c r="LG131" s="0"/>
      <c r="LH131" s="0"/>
      <c r="LI131" s="0"/>
      <c r="LJ131" s="0"/>
      <c r="LK131" s="0"/>
      <c r="LL131" s="0"/>
      <c r="LM131" s="0"/>
      <c r="LN131" s="0"/>
      <c r="LO131" s="0"/>
      <c r="LP131" s="0"/>
      <c r="LQ131" s="0"/>
      <c r="LR131" s="0"/>
      <c r="LS131" s="0"/>
      <c r="LT131" s="0"/>
      <c r="LU131" s="0"/>
      <c r="LV131" s="0"/>
      <c r="LW131" s="0"/>
      <c r="LX131" s="0"/>
      <c r="LY131" s="0"/>
      <c r="LZ131" s="0"/>
      <c r="MA131" s="0"/>
      <c r="MB131" s="0"/>
      <c r="MC131" s="0"/>
      <c r="MD131" s="0"/>
      <c r="ME131" s="0"/>
      <c r="MF131" s="0"/>
      <c r="MG131" s="0"/>
      <c r="MH131" s="0"/>
      <c r="MI131" s="0"/>
      <c r="MJ131" s="0"/>
      <c r="MK131" s="0"/>
      <c r="ML131" s="0"/>
      <c r="MM131" s="0"/>
      <c r="MN131" s="0"/>
      <c r="MO131" s="0"/>
      <c r="MP131" s="0"/>
      <c r="MQ131" s="0"/>
      <c r="MR131" s="0"/>
      <c r="MS131" s="0"/>
      <c r="MT131" s="0"/>
      <c r="MU131" s="0"/>
      <c r="MV131" s="0"/>
      <c r="MW131" s="0"/>
      <c r="MX131" s="0"/>
      <c r="MY131" s="0"/>
      <c r="MZ131" s="0"/>
      <c r="NA131" s="0"/>
      <c r="NB131" s="0"/>
      <c r="NC131" s="0"/>
      <c r="ND131" s="0"/>
      <c r="NE131" s="0"/>
      <c r="NF131" s="0"/>
      <c r="NG131" s="0"/>
      <c r="NH131" s="0"/>
      <c r="NI131" s="0"/>
      <c r="NJ131" s="0"/>
      <c r="NK131" s="0"/>
      <c r="NL131" s="0"/>
      <c r="NM131" s="0"/>
      <c r="NN131" s="0"/>
      <c r="NO131" s="0"/>
      <c r="NP131" s="0"/>
      <c r="NQ131" s="0"/>
      <c r="NR131" s="0"/>
      <c r="NS131" s="0"/>
      <c r="NT131" s="0"/>
      <c r="NU131" s="0"/>
      <c r="NV131" s="0"/>
      <c r="NW131" s="0"/>
      <c r="NX131" s="0"/>
      <c r="NY131" s="0"/>
      <c r="NZ131" s="0"/>
      <c r="OA131" s="0"/>
      <c r="OB131" s="0"/>
      <c r="OC131" s="0"/>
      <c r="OD131" s="0"/>
      <c r="OE131" s="0"/>
      <c r="OF131" s="0"/>
      <c r="OG131" s="0"/>
      <c r="OH131" s="0"/>
      <c r="OI131" s="0"/>
      <c r="OJ131" s="0"/>
      <c r="OK131" s="0"/>
      <c r="OL131" s="0"/>
      <c r="OM131" s="0"/>
      <c r="ON131" s="0"/>
      <c r="OO131" s="0"/>
      <c r="OP131" s="0"/>
      <c r="OQ131" s="0"/>
      <c r="OR131" s="0"/>
      <c r="OS131" s="0"/>
      <c r="OT131" s="0"/>
      <c r="OU131" s="0"/>
      <c r="OV131" s="0"/>
      <c r="OW131" s="0"/>
      <c r="OX131" s="0"/>
      <c r="OY131" s="0"/>
      <c r="OZ131" s="0"/>
      <c r="PA131" s="0"/>
      <c r="PB131" s="0"/>
      <c r="PC131" s="0"/>
      <c r="PD131" s="0"/>
      <c r="PE131" s="0"/>
      <c r="PF131" s="0"/>
      <c r="PG131" s="0"/>
      <c r="PH131" s="0"/>
      <c r="PI131" s="0"/>
      <c r="PJ131" s="0"/>
      <c r="PK131" s="0"/>
      <c r="PL131" s="0"/>
      <c r="PM131" s="0"/>
      <c r="PN131" s="0"/>
      <c r="PO131" s="0"/>
      <c r="PP131" s="0"/>
      <c r="PQ131" s="0"/>
      <c r="PR131" s="0"/>
      <c r="PS131" s="0"/>
      <c r="PT131" s="0"/>
      <c r="PU131" s="0"/>
      <c r="PV131" s="0"/>
      <c r="PW131" s="0"/>
      <c r="PX131" s="0"/>
      <c r="PY131" s="0"/>
      <c r="PZ131" s="0"/>
      <c r="QA131" s="0"/>
      <c r="QB131" s="0"/>
      <c r="QC131" s="0"/>
      <c r="QD131" s="0"/>
      <c r="QE131" s="0"/>
      <c r="QF131" s="0"/>
      <c r="QG131" s="0"/>
      <c r="QH131" s="0"/>
      <c r="QI131" s="0"/>
      <c r="QJ131" s="0"/>
      <c r="QK131" s="0"/>
      <c r="QL131" s="0"/>
      <c r="QM131" s="0"/>
      <c r="QN131" s="0"/>
      <c r="QO131" s="0"/>
      <c r="QP131" s="0"/>
      <c r="QQ131" s="0"/>
      <c r="QR131" s="0"/>
      <c r="QS131" s="0"/>
      <c r="QT131" s="0"/>
      <c r="QU131" s="0"/>
      <c r="QV131" s="0"/>
      <c r="QW131" s="0"/>
      <c r="QX131" s="0"/>
      <c r="QY131" s="0"/>
      <c r="QZ131" s="0"/>
      <c r="RA131" s="0"/>
      <c r="RB131" s="0"/>
      <c r="RC131" s="0"/>
      <c r="RD131" s="0"/>
      <c r="RE131" s="0"/>
      <c r="RF131" s="0"/>
      <c r="RG131" s="0"/>
      <c r="RH131" s="0"/>
      <c r="RI131" s="0"/>
      <c r="RJ131" s="0"/>
      <c r="RK131" s="0"/>
      <c r="RL131" s="0"/>
      <c r="RM131" s="0"/>
      <c r="RN131" s="0"/>
      <c r="RO131" s="0"/>
      <c r="RP131" s="0"/>
      <c r="RQ131" s="0"/>
      <c r="RR131" s="0"/>
      <c r="RS131" s="0"/>
      <c r="RT131" s="0"/>
      <c r="RU131" s="0"/>
      <c r="RV131" s="0"/>
      <c r="RW131" s="0"/>
      <c r="RX131" s="0"/>
      <c r="RY131" s="0"/>
      <c r="RZ131" s="0"/>
      <c r="SA131" s="0"/>
      <c r="SB131" s="0"/>
      <c r="SC131" s="0"/>
      <c r="SD131" s="0"/>
      <c r="SE131" s="0"/>
      <c r="SF131" s="0"/>
      <c r="SG131" s="0"/>
      <c r="SH131" s="0"/>
      <c r="SI131" s="0"/>
      <c r="SJ131" s="0"/>
      <c r="SK131" s="0"/>
      <c r="SL131" s="0"/>
      <c r="SM131" s="0"/>
      <c r="SN131" s="0"/>
      <c r="SO131" s="0"/>
      <c r="SP131" s="0"/>
      <c r="SQ131" s="0"/>
      <c r="SR131" s="0"/>
      <c r="SS131" s="0"/>
      <c r="ST131" s="0"/>
      <c r="SU131" s="0"/>
      <c r="SV131" s="0"/>
      <c r="SW131" s="0"/>
      <c r="SX131" s="0"/>
      <c r="SY131" s="0"/>
      <c r="SZ131" s="0"/>
      <c r="TA131" s="0"/>
      <c r="TB131" s="0"/>
      <c r="TC131" s="0"/>
      <c r="TD131" s="0"/>
      <c r="TE131" s="0"/>
      <c r="TF131" s="0"/>
      <c r="TG131" s="0"/>
      <c r="TH131" s="0"/>
      <c r="TI131" s="0"/>
      <c r="TJ131" s="0"/>
      <c r="TK131" s="0"/>
      <c r="TL131" s="0"/>
      <c r="TM131" s="0"/>
      <c r="TN131" s="0"/>
      <c r="TO131" s="0"/>
      <c r="TP131" s="0"/>
      <c r="TQ131" s="0"/>
      <c r="TR131" s="0"/>
      <c r="TS131" s="0"/>
      <c r="TT131" s="0"/>
      <c r="TU131" s="0"/>
      <c r="TV131" s="0"/>
      <c r="TW131" s="0"/>
      <c r="TX131" s="0"/>
      <c r="TY131" s="0"/>
      <c r="TZ131" s="0"/>
      <c r="UA131" s="0"/>
      <c r="UB131" s="0"/>
      <c r="UC131" s="0"/>
      <c r="UD131" s="0"/>
      <c r="UE131" s="0"/>
      <c r="UF131" s="0"/>
      <c r="UG131" s="0"/>
      <c r="UH131" s="0"/>
      <c r="UI131" s="0"/>
      <c r="UJ131" s="0"/>
      <c r="UK131" s="0"/>
      <c r="UL131" s="0"/>
      <c r="UM131" s="0"/>
      <c r="UN131" s="0"/>
      <c r="UO131" s="0"/>
      <c r="UP131" s="0"/>
      <c r="UQ131" s="0"/>
      <c r="UR131" s="0"/>
      <c r="US131" s="0"/>
      <c r="UT131" s="0"/>
      <c r="UU131" s="0"/>
      <c r="UV131" s="0"/>
      <c r="UW131" s="0"/>
      <c r="UX131" s="0"/>
      <c r="UY131" s="0"/>
      <c r="UZ131" s="0"/>
      <c r="VA131" s="0"/>
      <c r="VB131" s="0"/>
      <c r="VC131" s="0"/>
      <c r="VD131" s="0"/>
      <c r="VE131" s="0"/>
      <c r="VF131" s="0"/>
      <c r="VG131" s="0"/>
      <c r="VH131" s="0"/>
      <c r="VI131" s="0"/>
      <c r="VJ131" s="0"/>
      <c r="VK131" s="0"/>
      <c r="VL131" s="0"/>
      <c r="VM131" s="0"/>
      <c r="VN131" s="0"/>
      <c r="VO131" s="0"/>
      <c r="VP131" s="0"/>
      <c r="VQ131" s="0"/>
      <c r="VR131" s="0"/>
      <c r="VS131" s="0"/>
      <c r="VT131" s="0"/>
      <c r="VU131" s="0"/>
      <c r="VV131" s="0"/>
      <c r="VW131" s="0"/>
      <c r="VX131" s="0"/>
      <c r="VY131" s="0"/>
      <c r="VZ131" s="0"/>
      <c r="WA131" s="0"/>
      <c r="WB131" s="0"/>
      <c r="WC131" s="0"/>
      <c r="WD131" s="0"/>
      <c r="WE131" s="0"/>
      <c r="WF131" s="0"/>
      <c r="WG131" s="0"/>
      <c r="WH131" s="0"/>
      <c r="WI131" s="0"/>
      <c r="WJ131" s="0"/>
      <c r="WK131" s="0"/>
      <c r="WL131" s="0"/>
      <c r="WM131" s="0"/>
      <c r="WN131" s="0"/>
      <c r="WO131" s="0"/>
      <c r="WP131" s="0"/>
      <c r="WQ131" s="0"/>
      <c r="WR131" s="0"/>
      <c r="WS131" s="0"/>
      <c r="WT131" s="0"/>
      <c r="WU131" s="0"/>
      <c r="WV131" s="0"/>
      <c r="WW131" s="0"/>
      <c r="WX131" s="0"/>
      <c r="WY131" s="0"/>
      <c r="WZ131" s="0"/>
      <c r="XA131" s="0"/>
      <c r="XB131" s="0"/>
      <c r="XC131" s="0"/>
      <c r="XD131" s="0"/>
      <c r="XE131" s="0"/>
      <c r="XF131" s="0"/>
      <c r="XG131" s="0"/>
      <c r="XH131" s="0"/>
      <c r="XI131" s="0"/>
      <c r="XJ131" s="0"/>
      <c r="XK131" s="0"/>
      <c r="XL131" s="0"/>
      <c r="XM131" s="0"/>
      <c r="XN131" s="0"/>
      <c r="XO131" s="0"/>
      <c r="XP131" s="0"/>
      <c r="XQ131" s="0"/>
      <c r="XR131" s="0"/>
      <c r="XS131" s="0"/>
      <c r="XT131" s="0"/>
      <c r="XU131" s="0"/>
      <c r="XV131" s="0"/>
      <c r="XW131" s="0"/>
      <c r="XX131" s="0"/>
      <c r="XY131" s="0"/>
      <c r="XZ131" s="0"/>
      <c r="YA131" s="0"/>
      <c r="YB131" s="0"/>
      <c r="YC131" s="0"/>
      <c r="YD131" s="0"/>
      <c r="YE131" s="0"/>
      <c r="YF131" s="0"/>
      <c r="YG131" s="0"/>
      <c r="YH131" s="0"/>
      <c r="YI131" s="0"/>
      <c r="YJ131" s="0"/>
      <c r="YK131" s="0"/>
      <c r="YL131" s="0"/>
      <c r="YM131" s="0"/>
      <c r="YN131" s="0"/>
      <c r="YO131" s="0"/>
      <c r="YP131" s="0"/>
      <c r="YQ131" s="0"/>
      <c r="YR131" s="0"/>
      <c r="YS131" s="0"/>
      <c r="YT131" s="0"/>
      <c r="YU131" s="0"/>
      <c r="YV131" s="0"/>
      <c r="YW131" s="0"/>
      <c r="YX131" s="0"/>
      <c r="YY131" s="0"/>
      <c r="YZ131" s="0"/>
      <c r="ZA131" s="0"/>
      <c r="ZB131" s="0"/>
      <c r="ZC131" s="0"/>
      <c r="ZD131" s="0"/>
      <c r="ZE131" s="0"/>
      <c r="ZF131" s="0"/>
      <c r="ZG131" s="0"/>
      <c r="ZH131" s="0"/>
      <c r="ZI131" s="0"/>
      <c r="ZJ131" s="0"/>
      <c r="ZK131" s="0"/>
      <c r="ZL131" s="0"/>
      <c r="ZM131" s="0"/>
      <c r="ZN131" s="0"/>
      <c r="ZO131" s="0"/>
      <c r="ZP131" s="0"/>
      <c r="ZQ131" s="0"/>
      <c r="ZR131" s="0"/>
      <c r="ZS131" s="0"/>
      <c r="ZT131" s="0"/>
      <c r="ZU131" s="0"/>
      <c r="ZV131" s="0"/>
      <c r="ZW131" s="0"/>
      <c r="ZX131" s="0"/>
      <c r="ZY131" s="0"/>
      <c r="ZZ131" s="0"/>
      <c r="AAA131" s="0"/>
      <c r="AAB131" s="0"/>
      <c r="AAC131" s="0"/>
      <c r="AAD131" s="0"/>
      <c r="AAE131" s="0"/>
      <c r="AAF131" s="0"/>
      <c r="AAG131" s="0"/>
      <c r="AAH131" s="0"/>
      <c r="AAI131" s="0"/>
      <c r="AAJ131" s="0"/>
      <c r="AAK131" s="0"/>
      <c r="AAL131" s="0"/>
      <c r="AAM131" s="0"/>
      <c r="AAN131" s="0"/>
      <c r="AAO131" s="0"/>
      <c r="AAP131" s="0"/>
      <c r="AAQ131" s="0"/>
      <c r="AAR131" s="0"/>
      <c r="AAS131" s="0"/>
      <c r="AAT131" s="0"/>
      <c r="AAU131" s="0"/>
      <c r="AAV131" s="0"/>
      <c r="AAW131" s="0"/>
      <c r="AAX131" s="0"/>
      <c r="AAY131" s="0"/>
      <c r="AAZ131" s="0"/>
      <c r="ABA131" s="0"/>
      <c r="ABB131" s="0"/>
      <c r="ABC131" s="0"/>
      <c r="ABD131" s="0"/>
      <c r="ABE131" s="0"/>
      <c r="ABF131" s="0"/>
      <c r="ABG131" s="0"/>
      <c r="ABH131" s="0"/>
      <c r="ABI131" s="0"/>
      <c r="ABJ131" s="0"/>
      <c r="ABK131" s="0"/>
      <c r="ABL131" s="0"/>
      <c r="ABM131" s="0"/>
      <c r="ABN131" s="0"/>
      <c r="ABO131" s="0"/>
      <c r="ABP131" s="0"/>
      <c r="ABQ131" s="0"/>
      <c r="ABR131" s="0"/>
      <c r="ABS131" s="0"/>
      <c r="ABT131" s="0"/>
      <c r="ABU131" s="0"/>
      <c r="ABV131" s="0"/>
      <c r="ABW131" s="0"/>
      <c r="ABX131" s="0"/>
      <c r="ABY131" s="0"/>
      <c r="ABZ131" s="0"/>
      <c r="ACA131" s="0"/>
      <c r="ACB131" s="0"/>
      <c r="ACC131" s="0"/>
      <c r="ACD131" s="0"/>
      <c r="ACE131" s="0"/>
      <c r="ACF131" s="0"/>
      <c r="ACG131" s="0"/>
      <c r="ACH131" s="0"/>
      <c r="ACI131" s="0"/>
      <c r="ACJ131" s="0"/>
      <c r="ACK131" s="0"/>
      <c r="ACL131" s="0"/>
      <c r="ACM131" s="0"/>
      <c r="ACN131" s="0"/>
      <c r="ACO131" s="0"/>
      <c r="ACP131" s="0"/>
      <c r="ACQ131" s="0"/>
      <c r="ACR131" s="0"/>
      <c r="ACS131" s="0"/>
      <c r="ACT131" s="0"/>
      <c r="ACU131" s="0"/>
      <c r="ACV131" s="0"/>
      <c r="ACW131" s="0"/>
      <c r="ACX131" s="0"/>
      <c r="ACY131" s="0"/>
      <c r="ACZ131" s="0"/>
      <c r="ADA131" s="0"/>
      <c r="ADB131" s="0"/>
      <c r="ADC131" s="0"/>
      <c r="ADD131" s="0"/>
      <c r="ADE131" s="0"/>
      <c r="ADF131" s="0"/>
      <c r="ADG131" s="0"/>
      <c r="ADH131" s="0"/>
      <c r="ADI131" s="0"/>
      <c r="ADJ131" s="0"/>
      <c r="ADK131" s="0"/>
      <c r="ADL131" s="0"/>
      <c r="ADM131" s="0"/>
      <c r="ADN131" s="0"/>
      <c r="ADO131" s="0"/>
      <c r="ADP131" s="0"/>
      <c r="ADQ131" s="0"/>
      <c r="ADR131" s="0"/>
      <c r="ADS131" s="0"/>
      <c r="ADT131" s="0"/>
      <c r="ADU131" s="0"/>
      <c r="ADV131" s="0"/>
      <c r="ADW131" s="0"/>
      <c r="ADX131" s="0"/>
      <c r="ADY131" s="0"/>
      <c r="ADZ131" s="0"/>
      <c r="AEA131" s="0"/>
      <c r="AEB131" s="0"/>
      <c r="AEC131" s="0"/>
      <c r="AED131" s="0"/>
      <c r="AEE131" s="0"/>
      <c r="AEF131" s="0"/>
      <c r="AEG131" s="0"/>
      <c r="AEH131" s="0"/>
      <c r="AEI131" s="0"/>
      <c r="AEJ131" s="0"/>
      <c r="AEK131" s="0"/>
      <c r="AEL131" s="0"/>
      <c r="AEM131" s="0"/>
      <c r="AEN131" s="0"/>
      <c r="AEO131" s="0"/>
      <c r="AEP131" s="0"/>
      <c r="AEQ131" s="0"/>
      <c r="AER131" s="0"/>
      <c r="AES131" s="0"/>
      <c r="AET131" s="0"/>
      <c r="AEU131" s="0"/>
      <c r="AEV131" s="0"/>
      <c r="AEW131" s="0"/>
      <c r="AEX131" s="0"/>
      <c r="AEY131" s="0"/>
      <c r="AEZ131" s="0"/>
      <c r="AFA131" s="0"/>
      <c r="AFB131" s="0"/>
      <c r="AFC131" s="0"/>
      <c r="AFD131" s="0"/>
      <c r="AFE131" s="0"/>
      <c r="AFF131" s="0"/>
      <c r="AFG131" s="0"/>
      <c r="AFH131" s="0"/>
      <c r="AFI131" s="0"/>
      <c r="AFJ131" s="0"/>
      <c r="AFK131" s="0"/>
      <c r="AFL131" s="0"/>
      <c r="AFM131" s="0"/>
      <c r="AFN131" s="0"/>
      <c r="AFO131" s="0"/>
      <c r="AFP131" s="0"/>
      <c r="AFQ131" s="0"/>
      <c r="AFR131" s="0"/>
      <c r="AFS131" s="0"/>
      <c r="AFT131" s="0"/>
      <c r="AFU131" s="0"/>
      <c r="AFV131" s="0"/>
      <c r="AFW131" s="0"/>
      <c r="AFX131" s="0"/>
      <c r="AFY131" s="0"/>
      <c r="AFZ131" s="0"/>
      <c r="AGA131" s="0"/>
      <c r="AGB131" s="0"/>
      <c r="AGC131" s="0"/>
      <c r="AGD131" s="0"/>
      <c r="AGE131" s="0"/>
      <c r="AGF131" s="0"/>
      <c r="AGG131" s="0"/>
      <c r="AGH131" s="0"/>
      <c r="AGI131" s="0"/>
      <c r="AGJ131" s="0"/>
      <c r="AGK131" s="0"/>
      <c r="AGL131" s="0"/>
      <c r="AGM131" s="0"/>
      <c r="AGN131" s="0"/>
      <c r="AGO131" s="0"/>
      <c r="AGP131" s="0"/>
      <c r="AGQ131" s="0"/>
      <c r="AGR131" s="0"/>
      <c r="AGS131" s="0"/>
      <c r="AGT131" s="0"/>
      <c r="AGU131" s="0"/>
      <c r="AGV131" s="0"/>
      <c r="AGW131" s="0"/>
      <c r="AGX131" s="0"/>
      <c r="AGY131" s="0"/>
      <c r="AGZ131" s="0"/>
      <c r="AHA131" s="0"/>
      <c r="AHB131" s="0"/>
      <c r="AHC131" s="0"/>
      <c r="AHD131" s="0"/>
      <c r="AHE131" s="0"/>
      <c r="AHF131" s="0"/>
      <c r="AHG131" s="0"/>
      <c r="AHH131" s="0"/>
      <c r="AHI131" s="0"/>
      <c r="AHJ131" s="0"/>
      <c r="AHK131" s="0"/>
      <c r="AHL131" s="0"/>
      <c r="AHM131" s="0"/>
      <c r="AHN131" s="0"/>
      <c r="AHO131" s="0"/>
      <c r="AHP131" s="0"/>
      <c r="AHQ131" s="0"/>
      <c r="AHR131" s="0"/>
      <c r="AHS131" s="0"/>
      <c r="AHT131" s="0"/>
      <c r="AHU131" s="0"/>
      <c r="AHV131" s="0"/>
      <c r="AHW131" s="0"/>
      <c r="AHX131" s="0"/>
      <c r="AHY131" s="0"/>
      <c r="AHZ131" s="0"/>
      <c r="AIA131" s="0"/>
      <c r="AIB131" s="0"/>
      <c r="AIC131" s="0"/>
      <c r="AID131" s="0"/>
      <c r="AIE131" s="0"/>
      <c r="AIF131" s="0"/>
      <c r="AIG131" s="0"/>
      <c r="AIH131" s="0"/>
      <c r="AII131" s="0"/>
      <c r="AIJ131" s="0"/>
      <c r="AIK131" s="0"/>
      <c r="AIL131" s="0"/>
      <c r="AIM131" s="0"/>
      <c r="AIN131" s="0"/>
      <c r="AIO131" s="0"/>
      <c r="AIP131" s="0"/>
      <c r="AIQ131" s="0"/>
      <c r="AIR131" s="0"/>
      <c r="AIS131" s="0"/>
      <c r="AIT131" s="0"/>
      <c r="AIU131" s="0"/>
      <c r="AIV131" s="0"/>
      <c r="AIW131" s="0"/>
      <c r="AIX131" s="0"/>
      <c r="AIY131" s="0"/>
      <c r="AIZ131" s="0"/>
      <c r="AJA131" s="0"/>
      <c r="AJB131" s="0"/>
      <c r="AJC131" s="0"/>
      <c r="AJD131" s="0"/>
      <c r="AJE131" s="0"/>
      <c r="AJF131" s="0"/>
      <c r="AJG131" s="0"/>
      <c r="AJH131" s="0"/>
      <c r="AJI131" s="0"/>
      <c r="AJJ131" s="0"/>
      <c r="AJK131" s="0"/>
      <c r="AJL131" s="0"/>
      <c r="AJM131" s="0"/>
      <c r="AJN131" s="0"/>
      <c r="AJO131" s="0"/>
      <c r="AJP131" s="0"/>
      <c r="AJQ131" s="0"/>
      <c r="AJR131" s="0"/>
      <c r="AJS131" s="0"/>
      <c r="AJT131" s="0"/>
      <c r="AJU131" s="0"/>
      <c r="AJV131" s="0"/>
      <c r="AJW131" s="0"/>
      <c r="AJX131" s="0"/>
      <c r="AJY131" s="0"/>
      <c r="AJZ131" s="0"/>
      <c r="AKA131" s="0"/>
      <c r="AKB131" s="0"/>
      <c r="AKC131" s="0"/>
      <c r="AKD131" s="0"/>
      <c r="AKE131" s="0"/>
      <c r="AKF131" s="0"/>
      <c r="AKG131" s="0"/>
      <c r="AKH131" s="0"/>
      <c r="AKI131" s="0"/>
      <c r="AKJ131" s="0"/>
      <c r="AKK131" s="0"/>
      <c r="AKL131" s="0"/>
      <c r="AKM131" s="0"/>
      <c r="AKN131" s="0"/>
      <c r="AKO131" s="0"/>
      <c r="AKP131" s="0"/>
      <c r="AKQ131" s="0"/>
      <c r="AKR131" s="0"/>
      <c r="AKS131" s="0"/>
      <c r="AKT131" s="0"/>
      <c r="AKU131" s="0"/>
      <c r="AKV131" s="0"/>
      <c r="AKW131" s="0"/>
      <c r="AKX131" s="0"/>
      <c r="AKY131" s="0"/>
      <c r="AKZ131" s="0"/>
      <c r="ALA131" s="0"/>
      <c r="ALB131" s="0"/>
      <c r="ALC131" s="0"/>
      <c r="ALD131" s="0"/>
      <c r="ALE131" s="0"/>
      <c r="ALF131" s="0"/>
      <c r="ALG131" s="0"/>
      <c r="ALH131" s="0"/>
      <c r="ALI131" s="0"/>
      <c r="ALJ131" s="0"/>
      <c r="ALK131" s="0"/>
      <c r="ALL131" s="0"/>
      <c r="ALM131" s="0"/>
      <c r="ALN131" s="0"/>
      <c r="ALO131" s="0"/>
      <c r="ALP131" s="0"/>
      <c r="ALQ131" s="0"/>
      <c r="ALR131" s="0"/>
      <c r="ALS131" s="0"/>
      <c r="ALT131" s="0"/>
      <c r="ALU131" s="0"/>
      <c r="ALV131" s="0"/>
      <c r="ALW131" s="0"/>
      <c r="ALX131" s="0"/>
      <c r="ALY131" s="0"/>
      <c r="ALZ131" s="0"/>
      <c r="AMA131" s="0"/>
      <c r="AMB131" s="0"/>
      <c r="AMC131" s="0"/>
      <c r="AMD131" s="0"/>
      <c r="AME131" s="0"/>
      <c r="AMF131" s="0"/>
      <c r="AMG131" s="0"/>
      <c r="AMH131" s="0"/>
      <c r="AMI131" s="0"/>
      <c r="AMJ131" s="0"/>
    </row>
    <row r="132" customFormat="false" ht="18" hidden="false" customHeight="true" outlineLevel="0" collapsed="false">
      <c r="A132" s="66"/>
      <c r="B132" s="401"/>
      <c r="C132" s="401"/>
      <c r="D132" s="401"/>
      <c r="E132" s="401"/>
      <c r="F132" s="386"/>
      <c r="G132" s="396" t="s">
        <v>174</v>
      </c>
      <c r="H132" s="396"/>
      <c r="I132" s="396"/>
      <c r="J132" s="396"/>
      <c r="K132" s="396"/>
      <c r="L132" s="396"/>
      <c r="M132" s="396"/>
      <c r="N132" s="396"/>
      <c r="O132" s="396"/>
      <c r="P132" s="396"/>
      <c r="Q132" s="396"/>
      <c r="R132" s="396"/>
      <c r="S132" s="396"/>
      <c r="T132" s="396"/>
      <c r="U132" s="396"/>
      <c r="V132" s="396"/>
      <c r="W132" s="396"/>
      <c r="X132" s="396"/>
      <c r="Y132" s="396"/>
      <c r="Z132" s="396"/>
      <c r="AA132" s="396"/>
      <c r="AB132" s="396"/>
      <c r="AC132" s="396"/>
      <c r="AD132" s="396"/>
      <c r="AE132" s="396"/>
      <c r="AF132" s="396"/>
      <c r="AG132" s="396"/>
      <c r="AH132" s="396"/>
      <c r="AI132" s="396"/>
      <c r="AJ132" s="396"/>
      <c r="AK132" s="396"/>
      <c r="AL132" s="73"/>
      <c r="AM132" s="303" t="n">
        <f aca="false">FALSE()</f>
        <v>0</v>
      </c>
      <c r="AN132" s="303"/>
      <c r="AO132" s="356"/>
      <c r="AP132" s="384"/>
      <c r="AQ132" s="385"/>
      <c r="AR132" s="385"/>
      <c r="AS132" s="385"/>
      <c r="AT132" s="385"/>
      <c r="AU132" s="385"/>
      <c r="AV132" s="385"/>
      <c r="AW132" s="385"/>
      <c r="AX132" s="385"/>
      <c r="AY132" s="385"/>
      <c r="AZ132" s="385"/>
      <c r="BA132" s="385"/>
      <c r="BB132" s="385"/>
      <c r="BC132" s="385"/>
      <c r="BD132" s="385"/>
      <c r="BE132" s="385"/>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c r="IX132" s="0"/>
      <c r="IY132" s="0"/>
      <c r="IZ132" s="0"/>
      <c r="JA132" s="0"/>
      <c r="JB132" s="0"/>
      <c r="JC132" s="0"/>
      <c r="JD132" s="0"/>
      <c r="JE132" s="0"/>
      <c r="JF132" s="0"/>
      <c r="JG132" s="0"/>
      <c r="JH132" s="0"/>
      <c r="JI132" s="0"/>
      <c r="JJ132" s="0"/>
      <c r="JK132" s="0"/>
      <c r="JL132" s="0"/>
      <c r="JM132" s="0"/>
      <c r="JN132" s="0"/>
      <c r="JO132" s="0"/>
      <c r="JP132" s="0"/>
      <c r="JQ132" s="0"/>
      <c r="JR132" s="0"/>
      <c r="JS132" s="0"/>
      <c r="JT132" s="0"/>
      <c r="JU132" s="0"/>
      <c r="JV132" s="0"/>
      <c r="JW132" s="0"/>
      <c r="JX132" s="0"/>
      <c r="JY132" s="0"/>
      <c r="JZ132" s="0"/>
      <c r="KA132" s="0"/>
      <c r="KB132" s="0"/>
      <c r="KC132" s="0"/>
      <c r="KD132" s="0"/>
      <c r="KE132" s="0"/>
      <c r="KF132" s="0"/>
      <c r="KG132" s="0"/>
      <c r="KH132" s="0"/>
      <c r="KI132" s="0"/>
      <c r="KJ132" s="0"/>
      <c r="KK132" s="0"/>
      <c r="KL132" s="0"/>
      <c r="KM132" s="0"/>
      <c r="KN132" s="0"/>
      <c r="KO132" s="0"/>
      <c r="KP132" s="0"/>
      <c r="KQ132" s="0"/>
      <c r="KR132" s="0"/>
      <c r="KS132" s="0"/>
      <c r="KT132" s="0"/>
      <c r="KU132" s="0"/>
      <c r="KV132" s="0"/>
      <c r="KW132" s="0"/>
      <c r="KX132" s="0"/>
      <c r="KY132" s="0"/>
      <c r="KZ132" s="0"/>
      <c r="LA132" s="0"/>
      <c r="LB132" s="0"/>
      <c r="LC132" s="0"/>
      <c r="LD132" s="0"/>
      <c r="LE132" s="0"/>
      <c r="LF132" s="0"/>
      <c r="LG132" s="0"/>
      <c r="LH132" s="0"/>
      <c r="LI132" s="0"/>
      <c r="LJ132" s="0"/>
      <c r="LK132" s="0"/>
      <c r="LL132" s="0"/>
      <c r="LM132" s="0"/>
      <c r="LN132" s="0"/>
      <c r="LO132" s="0"/>
      <c r="LP132" s="0"/>
      <c r="LQ132" s="0"/>
      <c r="LR132" s="0"/>
      <c r="LS132" s="0"/>
      <c r="LT132" s="0"/>
      <c r="LU132" s="0"/>
      <c r="LV132" s="0"/>
      <c r="LW132" s="0"/>
      <c r="LX132" s="0"/>
      <c r="LY132" s="0"/>
      <c r="LZ132" s="0"/>
      <c r="MA132" s="0"/>
      <c r="MB132" s="0"/>
      <c r="MC132" s="0"/>
      <c r="MD132" s="0"/>
      <c r="ME132" s="0"/>
      <c r="MF132" s="0"/>
      <c r="MG132" s="0"/>
      <c r="MH132" s="0"/>
      <c r="MI132" s="0"/>
      <c r="MJ132" s="0"/>
      <c r="MK132" s="0"/>
      <c r="ML132" s="0"/>
      <c r="MM132" s="0"/>
      <c r="MN132" s="0"/>
      <c r="MO132" s="0"/>
      <c r="MP132" s="0"/>
      <c r="MQ132" s="0"/>
      <c r="MR132" s="0"/>
      <c r="MS132" s="0"/>
      <c r="MT132" s="0"/>
      <c r="MU132" s="0"/>
      <c r="MV132" s="0"/>
      <c r="MW132" s="0"/>
      <c r="MX132" s="0"/>
      <c r="MY132" s="0"/>
      <c r="MZ132" s="0"/>
      <c r="NA132" s="0"/>
      <c r="NB132" s="0"/>
      <c r="NC132" s="0"/>
      <c r="ND132" s="0"/>
      <c r="NE132" s="0"/>
      <c r="NF132" s="0"/>
      <c r="NG132" s="0"/>
      <c r="NH132" s="0"/>
      <c r="NI132" s="0"/>
      <c r="NJ132" s="0"/>
      <c r="NK132" s="0"/>
      <c r="NL132" s="0"/>
      <c r="NM132" s="0"/>
      <c r="NN132" s="0"/>
      <c r="NO132" s="0"/>
      <c r="NP132" s="0"/>
      <c r="NQ132" s="0"/>
      <c r="NR132" s="0"/>
      <c r="NS132" s="0"/>
      <c r="NT132" s="0"/>
      <c r="NU132" s="0"/>
      <c r="NV132" s="0"/>
      <c r="NW132" s="0"/>
      <c r="NX132" s="0"/>
      <c r="NY132" s="0"/>
      <c r="NZ132" s="0"/>
      <c r="OA132" s="0"/>
      <c r="OB132" s="0"/>
      <c r="OC132" s="0"/>
      <c r="OD132" s="0"/>
      <c r="OE132" s="0"/>
      <c r="OF132" s="0"/>
      <c r="OG132" s="0"/>
      <c r="OH132" s="0"/>
      <c r="OI132" s="0"/>
      <c r="OJ132" s="0"/>
      <c r="OK132" s="0"/>
      <c r="OL132" s="0"/>
      <c r="OM132" s="0"/>
      <c r="ON132" s="0"/>
      <c r="OO132" s="0"/>
      <c r="OP132" s="0"/>
      <c r="OQ132" s="0"/>
      <c r="OR132" s="0"/>
      <c r="OS132" s="0"/>
      <c r="OT132" s="0"/>
      <c r="OU132" s="0"/>
      <c r="OV132" s="0"/>
      <c r="OW132" s="0"/>
      <c r="OX132" s="0"/>
      <c r="OY132" s="0"/>
      <c r="OZ132" s="0"/>
      <c r="PA132" s="0"/>
      <c r="PB132" s="0"/>
      <c r="PC132" s="0"/>
      <c r="PD132" s="0"/>
      <c r="PE132" s="0"/>
      <c r="PF132" s="0"/>
      <c r="PG132" s="0"/>
      <c r="PH132" s="0"/>
      <c r="PI132" s="0"/>
      <c r="PJ132" s="0"/>
      <c r="PK132" s="0"/>
      <c r="PL132" s="0"/>
      <c r="PM132" s="0"/>
      <c r="PN132" s="0"/>
      <c r="PO132" s="0"/>
      <c r="PP132" s="0"/>
      <c r="PQ132" s="0"/>
      <c r="PR132" s="0"/>
      <c r="PS132" s="0"/>
      <c r="PT132" s="0"/>
      <c r="PU132" s="0"/>
      <c r="PV132" s="0"/>
      <c r="PW132" s="0"/>
      <c r="PX132" s="0"/>
      <c r="PY132" s="0"/>
      <c r="PZ132" s="0"/>
      <c r="QA132" s="0"/>
      <c r="QB132" s="0"/>
      <c r="QC132" s="0"/>
      <c r="QD132" s="0"/>
      <c r="QE132" s="0"/>
      <c r="QF132" s="0"/>
      <c r="QG132" s="0"/>
      <c r="QH132" s="0"/>
      <c r="QI132" s="0"/>
      <c r="QJ132" s="0"/>
      <c r="QK132" s="0"/>
      <c r="QL132" s="0"/>
      <c r="QM132" s="0"/>
      <c r="QN132" s="0"/>
      <c r="QO132" s="0"/>
      <c r="QP132" s="0"/>
      <c r="QQ132" s="0"/>
      <c r="QR132" s="0"/>
      <c r="QS132" s="0"/>
      <c r="QT132" s="0"/>
      <c r="QU132" s="0"/>
      <c r="QV132" s="0"/>
      <c r="QW132" s="0"/>
      <c r="QX132" s="0"/>
      <c r="QY132" s="0"/>
      <c r="QZ132" s="0"/>
      <c r="RA132" s="0"/>
      <c r="RB132" s="0"/>
      <c r="RC132" s="0"/>
      <c r="RD132" s="0"/>
      <c r="RE132" s="0"/>
      <c r="RF132" s="0"/>
      <c r="RG132" s="0"/>
      <c r="RH132" s="0"/>
      <c r="RI132" s="0"/>
      <c r="RJ132" s="0"/>
      <c r="RK132" s="0"/>
      <c r="RL132" s="0"/>
      <c r="RM132" s="0"/>
      <c r="RN132" s="0"/>
      <c r="RO132" s="0"/>
      <c r="RP132" s="0"/>
      <c r="RQ132" s="0"/>
      <c r="RR132" s="0"/>
      <c r="RS132" s="0"/>
      <c r="RT132" s="0"/>
      <c r="RU132" s="0"/>
      <c r="RV132" s="0"/>
      <c r="RW132" s="0"/>
      <c r="RX132" s="0"/>
      <c r="RY132" s="0"/>
      <c r="RZ132" s="0"/>
      <c r="SA132" s="0"/>
      <c r="SB132" s="0"/>
      <c r="SC132" s="0"/>
      <c r="SD132" s="0"/>
      <c r="SE132" s="0"/>
      <c r="SF132" s="0"/>
      <c r="SG132" s="0"/>
      <c r="SH132" s="0"/>
      <c r="SI132" s="0"/>
      <c r="SJ132" s="0"/>
      <c r="SK132" s="0"/>
      <c r="SL132" s="0"/>
      <c r="SM132" s="0"/>
      <c r="SN132" s="0"/>
      <c r="SO132" s="0"/>
      <c r="SP132" s="0"/>
      <c r="SQ132" s="0"/>
      <c r="SR132" s="0"/>
      <c r="SS132" s="0"/>
      <c r="ST132" s="0"/>
      <c r="SU132" s="0"/>
      <c r="SV132" s="0"/>
      <c r="SW132" s="0"/>
      <c r="SX132" s="0"/>
      <c r="SY132" s="0"/>
      <c r="SZ132" s="0"/>
      <c r="TA132" s="0"/>
      <c r="TB132" s="0"/>
      <c r="TC132" s="0"/>
      <c r="TD132" s="0"/>
      <c r="TE132" s="0"/>
      <c r="TF132" s="0"/>
      <c r="TG132" s="0"/>
      <c r="TH132" s="0"/>
      <c r="TI132" s="0"/>
      <c r="TJ132" s="0"/>
      <c r="TK132" s="0"/>
      <c r="TL132" s="0"/>
      <c r="TM132" s="0"/>
      <c r="TN132" s="0"/>
      <c r="TO132" s="0"/>
      <c r="TP132" s="0"/>
      <c r="TQ132" s="0"/>
      <c r="TR132" s="0"/>
      <c r="TS132" s="0"/>
      <c r="TT132" s="0"/>
      <c r="TU132" s="0"/>
      <c r="TV132" s="0"/>
      <c r="TW132" s="0"/>
      <c r="TX132" s="0"/>
      <c r="TY132" s="0"/>
      <c r="TZ132" s="0"/>
      <c r="UA132" s="0"/>
      <c r="UB132" s="0"/>
      <c r="UC132" s="0"/>
      <c r="UD132" s="0"/>
      <c r="UE132" s="0"/>
      <c r="UF132" s="0"/>
      <c r="UG132" s="0"/>
      <c r="UH132" s="0"/>
      <c r="UI132" s="0"/>
      <c r="UJ132" s="0"/>
      <c r="UK132" s="0"/>
      <c r="UL132" s="0"/>
      <c r="UM132" s="0"/>
      <c r="UN132" s="0"/>
      <c r="UO132" s="0"/>
      <c r="UP132" s="0"/>
      <c r="UQ132" s="0"/>
      <c r="UR132" s="0"/>
      <c r="US132" s="0"/>
      <c r="UT132" s="0"/>
      <c r="UU132" s="0"/>
      <c r="UV132" s="0"/>
      <c r="UW132" s="0"/>
      <c r="UX132" s="0"/>
      <c r="UY132" s="0"/>
      <c r="UZ132" s="0"/>
      <c r="VA132" s="0"/>
      <c r="VB132" s="0"/>
      <c r="VC132" s="0"/>
      <c r="VD132" s="0"/>
      <c r="VE132" s="0"/>
      <c r="VF132" s="0"/>
      <c r="VG132" s="0"/>
      <c r="VH132" s="0"/>
      <c r="VI132" s="0"/>
      <c r="VJ132" s="0"/>
      <c r="VK132" s="0"/>
      <c r="VL132" s="0"/>
      <c r="VM132" s="0"/>
      <c r="VN132" s="0"/>
      <c r="VO132" s="0"/>
      <c r="VP132" s="0"/>
      <c r="VQ132" s="0"/>
      <c r="VR132" s="0"/>
      <c r="VS132" s="0"/>
      <c r="VT132" s="0"/>
      <c r="VU132" s="0"/>
      <c r="VV132" s="0"/>
      <c r="VW132" s="0"/>
      <c r="VX132" s="0"/>
      <c r="VY132" s="0"/>
      <c r="VZ132" s="0"/>
      <c r="WA132" s="0"/>
      <c r="WB132" s="0"/>
      <c r="WC132" s="0"/>
      <c r="WD132" s="0"/>
      <c r="WE132" s="0"/>
      <c r="WF132" s="0"/>
      <c r="WG132" s="0"/>
      <c r="WH132" s="0"/>
      <c r="WI132" s="0"/>
      <c r="WJ132" s="0"/>
      <c r="WK132" s="0"/>
      <c r="WL132" s="0"/>
      <c r="WM132" s="0"/>
      <c r="WN132" s="0"/>
      <c r="WO132" s="0"/>
      <c r="WP132" s="0"/>
      <c r="WQ132" s="0"/>
      <c r="WR132" s="0"/>
      <c r="WS132" s="0"/>
      <c r="WT132" s="0"/>
      <c r="WU132" s="0"/>
      <c r="WV132" s="0"/>
      <c r="WW132" s="0"/>
      <c r="WX132" s="0"/>
      <c r="WY132" s="0"/>
      <c r="WZ132" s="0"/>
      <c r="XA132" s="0"/>
      <c r="XB132" s="0"/>
      <c r="XC132" s="0"/>
      <c r="XD132" s="0"/>
      <c r="XE132" s="0"/>
      <c r="XF132" s="0"/>
      <c r="XG132" s="0"/>
      <c r="XH132" s="0"/>
      <c r="XI132" s="0"/>
      <c r="XJ132" s="0"/>
      <c r="XK132" s="0"/>
      <c r="XL132" s="0"/>
      <c r="XM132" s="0"/>
      <c r="XN132" s="0"/>
      <c r="XO132" s="0"/>
      <c r="XP132" s="0"/>
      <c r="XQ132" s="0"/>
      <c r="XR132" s="0"/>
      <c r="XS132" s="0"/>
      <c r="XT132" s="0"/>
      <c r="XU132" s="0"/>
      <c r="XV132" s="0"/>
      <c r="XW132" s="0"/>
      <c r="XX132" s="0"/>
      <c r="XY132" s="0"/>
      <c r="XZ132" s="0"/>
      <c r="YA132" s="0"/>
      <c r="YB132" s="0"/>
      <c r="YC132" s="0"/>
      <c r="YD132" s="0"/>
      <c r="YE132" s="0"/>
      <c r="YF132" s="0"/>
      <c r="YG132" s="0"/>
      <c r="YH132" s="0"/>
      <c r="YI132" s="0"/>
      <c r="YJ132" s="0"/>
      <c r="YK132" s="0"/>
      <c r="YL132" s="0"/>
      <c r="YM132" s="0"/>
      <c r="YN132" s="0"/>
      <c r="YO132" s="0"/>
      <c r="YP132" s="0"/>
      <c r="YQ132" s="0"/>
      <c r="YR132" s="0"/>
      <c r="YS132" s="0"/>
      <c r="YT132" s="0"/>
      <c r="YU132" s="0"/>
      <c r="YV132" s="0"/>
      <c r="YW132" s="0"/>
      <c r="YX132" s="0"/>
      <c r="YY132" s="0"/>
      <c r="YZ132" s="0"/>
      <c r="ZA132" s="0"/>
      <c r="ZB132" s="0"/>
      <c r="ZC132" s="0"/>
      <c r="ZD132" s="0"/>
      <c r="ZE132" s="0"/>
      <c r="ZF132" s="0"/>
      <c r="ZG132" s="0"/>
      <c r="ZH132" s="0"/>
      <c r="ZI132" s="0"/>
      <c r="ZJ132" s="0"/>
      <c r="ZK132" s="0"/>
      <c r="ZL132" s="0"/>
      <c r="ZM132" s="0"/>
      <c r="ZN132" s="0"/>
      <c r="ZO132" s="0"/>
      <c r="ZP132" s="0"/>
      <c r="ZQ132" s="0"/>
      <c r="ZR132" s="0"/>
      <c r="ZS132" s="0"/>
      <c r="ZT132" s="0"/>
      <c r="ZU132" s="0"/>
      <c r="ZV132" s="0"/>
      <c r="ZW132" s="0"/>
      <c r="ZX132" s="0"/>
      <c r="ZY132" s="0"/>
      <c r="ZZ132" s="0"/>
      <c r="AAA132" s="0"/>
      <c r="AAB132" s="0"/>
      <c r="AAC132" s="0"/>
      <c r="AAD132" s="0"/>
      <c r="AAE132" s="0"/>
      <c r="AAF132" s="0"/>
      <c r="AAG132" s="0"/>
      <c r="AAH132" s="0"/>
      <c r="AAI132" s="0"/>
      <c r="AAJ132" s="0"/>
      <c r="AAK132" s="0"/>
      <c r="AAL132" s="0"/>
      <c r="AAM132" s="0"/>
      <c r="AAN132" s="0"/>
      <c r="AAO132" s="0"/>
      <c r="AAP132" s="0"/>
      <c r="AAQ132" s="0"/>
      <c r="AAR132" s="0"/>
      <c r="AAS132" s="0"/>
      <c r="AAT132" s="0"/>
      <c r="AAU132" s="0"/>
      <c r="AAV132" s="0"/>
      <c r="AAW132" s="0"/>
      <c r="AAX132" s="0"/>
      <c r="AAY132" s="0"/>
      <c r="AAZ132" s="0"/>
      <c r="ABA132" s="0"/>
      <c r="ABB132" s="0"/>
      <c r="ABC132" s="0"/>
      <c r="ABD132" s="0"/>
      <c r="ABE132" s="0"/>
      <c r="ABF132" s="0"/>
      <c r="ABG132" s="0"/>
      <c r="ABH132" s="0"/>
      <c r="ABI132" s="0"/>
      <c r="ABJ132" s="0"/>
      <c r="ABK132" s="0"/>
      <c r="ABL132" s="0"/>
      <c r="ABM132" s="0"/>
      <c r="ABN132" s="0"/>
      <c r="ABO132" s="0"/>
      <c r="ABP132" s="0"/>
      <c r="ABQ132" s="0"/>
      <c r="ABR132" s="0"/>
      <c r="ABS132" s="0"/>
      <c r="ABT132" s="0"/>
      <c r="ABU132" s="0"/>
      <c r="ABV132" s="0"/>
      <c r="ABW132" s="0"/>
      <c r="ABX132" s="0"/>
      <c r="ABY132" s="0"/>
      <c r="ABZ132" s="0"/>
      <c r="ACA132" s="0"/>
      <c r="ACB132" s="0"/>
      <c r="ACC132" s="0"/>
      <c r="ACD132" s="0"/>
      <c r="ACE132" s="0"/>
      <c r="ACF132" s="0"/>
      <c r="ACG132" s="0"/>
      <c r="ACH132" s="0"/>
      <c r="ACI132" s="0"/>
      <c r="ACJ132" s="0"/>
      <c r="ACK132" s="0"/>
      <c r="ACL132" s="0"/>
      <c r="ACM132" s="0"/>
      <c r="ACN132" s="0"/>
      <c r="ACO132" s="0"/>
      <c r="ACP132" s="0"/>
      <c r="ACQ132" s="0"/>
      <c r="ACR132" s="0"/>
      <c r="ACS132" s="0"/>
      <c r="ACT132" s="0"/>
      <c r="ACU132" s="0"/>
      <c r="ACV132" s="0"/>
      <c r="ACW132" s="0"/>
      <c r="ACX132" s="0"/>
      <c r="ACY132" s="0"/>
      <c r="ACZ132" s="0"/>
      <c r="ADA132" s="0"/>
      <c r="ADB132" s="0"/>
      <c r="ADC132" s="0"/>
      <c r="ADD132" s="0"/>
      <c r="ADE132" s="0"/>
      <c r="ADF132" s="0"/>
      <c r="ADG132" s="0"/>
      <c r="ADH132" s="0"/>
      <c r="ADI132" s="0"/>
      <c r="ADJ132" s="0"/>
      <c r="ADK132" s="0"/>
      <c r="ADL132" s="0"/>
      <c r="ADM132" s="0"/>
      <c r="ADN132" s="0"/>
      <c r="ADO132" s="0"/>
      <c r="ADP132" s="0"/>
      <c r="ADQ132" s="0"/>
      <c r="ADR132" s="0"/>
      <c r="ADS132" s="0"/>
      <c r="ADT132" s="0"/>
      <c r="ADU132" s="0"/>
      <c r="ADV132" s="0"/>
      <c r="ADW132" s="0"/>
      <c r="ADX132" s="0"/>
      <c r="ADY132" s="0"/>
      <c r="ADZ132" s="0"/>
      <c r="AEA132" s="0"/>
      <c r="AEB132" s="0"/>
      <c r="AEC132" s="0"/>
      <c r="AED132" s="0"/>
      <c r="AEE132" s="0"/>
      <c r="AEF132" s="0"/>
      <c r="AEG132" s="0"/>
      <c r="AEH132" s="0"/>
      <c r="AEI132" s="0"/>
      <c r="AEJ132" s="0"/>
      <c r="AEK132" s="0"/>
      <c r="AEL132" s="0"/>
      <c r="AEM132" s="0"/>
      <c r="AEN132" s="0"/>
      <c r="AEO132" s="0"/>
      <c r="AEP132" s="0"/>
      <c r="AEQ132" s="0"/>
      <c r="AER132" s="0"/>
      <c r="AES132" s="0"/>
      <c r="AET132" s="0"/>
      <c r="AEU132" s="0"/>
      <c r="AEV132" s="0"/>
      <c r="AEW132" s="0"/>
      <c r="AEX132" s="0"/>
      <c r="AEY132" s="0"/>
      <c r="AEZ132" s="0"/>
      <c r="AFA132" s="0"/>
      <c r="AFB132" s="0"/>
      <c r="AFC132" s="0"/>
      <c r="AFD132" s="0"/>
      <c r="AFE132" s="0"/>
      <c r="AFF132" s="0"/>
      <c r="AFG132" s="0"/>
      <c r="AFH132" s="0"/>
      <c r="AFI132" s="0"/>
      <c r="AFJ132" s="0"/>
      <c r="AFK132" s="0"/>
      <c r="AFL132" s="0"/>
      <c r="AFM132" s="0"/>
      <c r="AFN132" s="0"/>
      <c r="AFO132" s="0"/>
      <c r="AFP132" s="0"/>
      <c r="AFQ132" s="0"/>
      <c r="AFR132" s="0"/>
      <c r="AFS132" s="0"/>
      <c r="AFT132" s="0"/>
      <c r="AFU132" s="0"/>
      <c r="AFV132" s="0"/>
      <c r="AFW132" s="0"/>
      <c r="AFX132" s="0"/>
      <c r="AFY132" s="0"/>
      <c r="AFZ132" s="0"/>
      <c r="AGA132" s="0"/>
      <c r="AGB132" s="0"/>
      <c r="AGC132" s="0"/>
      <c r="AGD132" s="0"/>
      <c r="AGE132" s="0"/>
      <c r="AGF132" s="0"/>
      <c r="AGG132" s="0"/>
      <c r="AGH132" s="0"/>
      <c r="AGI132" s="0"/>
      <c r="AGJ132" s="0"/>
      <c r="AGK132" s="0"/>
      <c r="AGL132" s="0"/>
      <c r="AGM132" s="0"/>
      <c r="AGN132" s="0"/>
      <c r="AGO132" s="0"/>
      <c r="AGP132" s="0"/>
      <c r="AGQ132" s="0"/>
      <c r="AGR132" s="0"/>
      <c r="AGS132" s="0"/>
      <c r="AGT132" s="0"/>
      <c r="AGU132" s="0"/>
      <c r="AGV132" s="0"/>
      <c r="AGW132" s="0"/>
      <c r="AGX132" s="0"/>
      <c r="AGY132" s="0"/>
      <c r="AGZ132" s="0"/>
      <c r="AHA132" s="0"/>
      <c r="AHB132" s="0"/>
      <c r="AHC132" s="0"/>
      <c r="AHD132" s="0"/>
      <c r="AHE132" s="0"/>
      <c r="AHF132" s="0"/>
      <c r="AHG132" s="0"/>
      <c r="AHH132" s="0"/>
      <c r="AHI132" s="0"/>
      <c r="AHJ132" s="0"/>
      <c r="AHK132" s="0"/>
      <c r="AHL132" s="0"/>
      <c r="AHM132" s="0"/>
      <c r="AHN132" s="0"/>
      <c r="AHO132" s="0"/>
      <c r="AHP132" s="0"/>
      <c r="AHQ132" s="0"/>
      <c r="AHR132" s="0"/>
      <c r="AHS132" s="0"/>
      <c r="AHT132" s="0"/>
      <c r="AHU132" s="0"/>
      <c r="AHV132" s="0"/>
      <c r="AHW132" s="0"/>
      <c r="AHX132" s="0"/>
      <c r="AHY132" s="0"/>
      <c r="AHZ132" s="0"/>
      <c r="AIA132" s="0"/>
      <c r="AIB132" s="0"/>
      <c r="AIC132" s="0"/>
      <c r="AID132" s="0"/>
      <c r="AIE132" s="0"/>
      <c r="AIF132" s="0"/>
      <c r="AIG132" s="0"/>
      <c r="AIH132" s="0"/>
      <c r="AII132" s="0"/>
      <c r="AIJ132" s="0"/>
      <c r="AIK132" s="0"/>
      <c r="AIL132" s="0"/>
      <c r="AIM132" s="0"/>
      <c r="AIN132" s="0"/>
      <c r="AIO132" s="0"/>
      <c r="AIP132" s="0"/>
      <c r="AIQ132" s="0"/>
      <c r="AIR132" s="0"/>
      <c r="AIS132" s="0"/>
      <c r="AIT132" s="0"/>
      <c r="AIU132" s="0"/>
      <c r="AIV132" s="0"/>
      <c r="AIW132" s="0"/>
      <c r="AIX132" s="0"/>
      <c r="AIY132" s="0"/>
      <c r="AIZ132" s="0"/>
      <c r="AJA132" s="0"/>
      <c r="AJB132" s="0"/>
      <c r="AJC132" s="0"/>
      <c r="AJD132" s="0"/>
      <c r="AJE132" s="0"/>
      <c r="AJF132" s="0"/>
      <c r="AJG132" s="0"/>
      <c r="AJH132" s="0"/>
      <c r="AJI132" s="0"/>
      <c r="AJJ132" s="0"/>
      <c r="AJK132" s="0"/>
      <c r="AJL132" s="0"/>
      <c r="AJM132" s="0"/>
      <c r="AJN132" s="0"/>
      <c r="AJO132" s="0"/>
      <c r="AJP132" s="0"/>
      <c r="AJQ132" s="0"/>
      <c r="AJR132" s="0"/>
      <c r="AJS132" s="0"/>
      <c r="AJT132" s="0"/>
      <c r="AJU132" s="0"/>
      <c r="AJV132" s="0"/>
      <c r="AJW132" s="0"/>
      <c r="AJX132" s="0"/>
      <c r="AJY132" s="0"/>
      <c r="AJZ132" s="0"/>
      <c r="AKA132" s="0"/>
      <c r="AKB132" s="0"/>
      <c r="AKC132" s="0"/>
      <c r="AKD132" s="0"/>
      <c r="AKE132" s="0"/>
      <c r="AKF132" s="0"/>
      <c r="AKG132" s="0"/>
      <c r="AKH132" s="0"/>
      <c r="AKI132" s="0"/>
      <c r="AKJ132" s="0"/>
      <c r="AKK132" s="0"/>
      <c r="AKL132" s="0"/>
      <c r="AKM132" s="0"/>
      <c r="AKN132" s="0"/>
      <c r="AKO132" s="0"/>
      <c r="AKP132" s="0"/>
      <c r="AKQ132" s="0"/>
      <c r="AKR132" s="0"/>
      <c r="AKS132" s="0"/>
      <c r="AKT132" s="0"/>
      <c r="AKU132" s="0"/>
      <c r="AKV132" s="0"/>
      <c r="AKW132" s="0"/>
      <c r="AKX132" s="0"/>
      <c r="AKY132" s="0"/>
      <c r="AKZ132" s="0"/>
      <c r="ALA132" s="0"/>
      <c r="ALB132" s="0"/>
      <c r="ALC132" s="0"/>
      <c r="ALD132" s="0"/>
      <c r="ALE132" s="0"/>
      <c r="ALF132" s="0"/>
      <c r="ALG132" s="0"/>
      <c r="ALH132" s="0"/>
      <c r="ALI132" s="0"/>
      <c r="ALJ132" s="0"/>
      <c r="ALK132" s="0"/>
      <c r="ALL132" s="0"/>
      <c r="ALM132" s="0"/>
      <c r="ALN132" s="0"/>
      <c r="ALO132" s="0"/>
      <c r="ALP132" s="0"/>
      <c r="ALQ132" s="0"/>
      <c r="ALR132" s="0"/>
      <c r="ALS132" s="0"/>
      <c r="ALT132" s="0"/>
      <c r="ALU132" s="0"/>
      <c r="ALV132" s="0"/>
      <c r="ALW132" s="0"/>
      <c r="ALX132" s="0"/>
      <c r="ALY132" s="0"/>
      <c r="ALZ132" s="0"/>
      <c r="AMA132" s="0"/>
      <c r="AMB132" s="0"/>
      <c r="AMC132" s="0"/>
      <c r="AMD132" s="0"/>
      <c r="AME132" s="0"/>
      <c r="AMF132" s="0"/>
      <c r="AMG132" s="0"/>
      <c r="AMH132" s="0"/>
      <c r="AMI132" s="0"/>
      <c r="AMJ132" s="0"/>
    </row>
    <row r="133" customFormat="false" ht="28.95" hidden="false" customHeight="true" outlineLevel="0" collapsed="false">
      <c r="A133" s="66"/>
      <c r="B133" s="401"/>
      <c r="C133" s="401"/>
      <c r="D133" s="401"/>
      <c r="E133" s="401"/>
      <c r="F133" s="405"/>
      <c r="G133" s="389" t="s">
        <v>175</v>
      </c>
      <c r="H133" s="389"/>
      <c r="I133" s="389"/>
      <c r="J133" s="389"/>
      <c r="K133" s="389"/>
      <c r="L133" s="389"/>
      <c r="M133" s="389"/>
      <c r="N133" s="389"/>
      <c r="O133" s="389"/>
      <c r="P133" s="389"/>
      <c r="Q133" s="389"/>
      <c r="R133" s="389"/>
      <c r="S133" s="389"/>
      <c r="T133" s="389"/>
      <c r="U133" s="389"/>
      <c r="V133" s="389"/>
      <c r="W133" s="389"/>
      <c r="X133" s="389"/>
      <c r="Y133" s="389"/>
      <c r="Z133" s="389"/>
      <c r="AA133" s="389"/>
      <c r="AB133" s="389"/>
      <c r="AC133" s="389"/>
      <c r="AD133" s="389"/>
      <c r="AE133" s="389"/>
      <c r="AF133" s="389"/>
      <c r="AG133" s="389"/>
      <c r="AH133" s="389"/>
      <c r="AI133" s="389"/>
      <c r="AJ133" s="389"/>
      <c r="AK133" s="389"/>
      <c r="AL133" s="73"/>
      <c r="AM133" s="303" t="n">
        <f aca="false">FALSE()</f>
        <v>0</v>
      </c>
      <c r="AN133" s="303"/>
      <c r="AO133" s="356"/>
      <c r="AP133" s="384"/>
      <c r="AQ133" s="385"/>
      <c r="AR133" s="385"/>
      <c r="AS133" s="385"/>
      <c r="AT133" s="385"/>
      <c r="AU133" s="385"/>
      <c r="AV133" s="385"/>
      <c r="AW133" s="385"/>
      <c r="AX133" s="385"/>
      <c r="AY133" s="385"/>
      <c r="AZ133" s="385"/>
      <c r="BA133" s="385"/>
      <c r="BB133" s="385"/>
      <c r="BC133" s="385"/>
      <c r="BD133" s="385"/>
      <c r="BE133" s="385"/>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c r="IX133" s="0"/>
      <c r="IY133" s="0"/>
      <c r="IZ133" s="0"/>
      <c r="JA133" s="0"/>
      <c r="JB133" s="0"/>
      <c r="JC133" s="0"/>
      <c r="JD133" s="0"/>
      <c r="JE133" s="0"/>
      <c r="JF133" s="0"/>
      <c r="JG133" s="0"/>
      <c r="JH133" s="0"/>
      <c r="JI133" s="0"/>
      <c r="JJ133" s="0"/>
      <c r="JK133" s="0"/>
      <c r="JL133" s="0"/>
      <c r="JM133" s="0"/>
      <c r="JN133" s="0"/>
      <c r="JO133" s="0"/>
      <c r="JP133" s="0"/>
      <c r="JQ133" s="0"/>
      <c r="JR133" s="0"/>
      <c r="JS133" s="0"/>
      <c r="JT133" s="0"/>
      <c r="JU133" s="0"/>
      <c r="JV133" s="0"/>
      <c r="JW133" s="0"/>
      <c r="JX133" s="0"/>
      <c r="JY133" s="0"/>
      <c r="JZ133" s="0"/>
      <c r="KA133" s="0"/>
      <c r="KB133" s="0"/>
      <c r="KC133" s="0"/>
      <c r="KD133" s="0"/>
      <c r="KE133" s="0"/>
      <c r="KF133" s="0"/>
      <c r="KG133" s="0"/>
      <c r="KH133" s="0"/>
      <c r="KI133" s="0"/>
      <c r="KJ133" s="0"/>
      <c r="KK133" s="0"/>
      <c r="KL133" s="0"/>
      <c r="KM133" s="0"/>
      <c r="KN133" s="0"/>
      <c r="KO133" s="0"/>
      <c r="KP133" s="0"/>
      <c r="KQ133" s="0"/>
      <c r="KR133" s="0"/>
      <c r="KS133" s="0"/>
      <c r="KT133" s="0"/>
      <c r="KU133" s="0"/>
      <c r="KV133" s="0"/>
      <c r="KW133" s="0"/>
      <c r="KX133" s="0"/>
      <c r="KY133" s="0"/>
      <c r="KZ133" s="0"/>
      <c r="LA133" s="0"/>
      <c r="LB133" s="0"/>
      <c r="LC133" s="0"/>
      <c r="LD133" s="0"/>
      <c r="LE133" s="0"/>
      <c r="LF133" s="0"/>
      <c r="LG133" s="0"/>
      <c r="LH133" s="0"/>
      <c r="LI133" s="0"/>
      <c r="LJ133" s="0"/>
      <c r="LK133" s="0"/>
      <c r="LL133" s="0"/>
      <c r="LM133" s="0"/>
      <c r="LN133" s="0"/>
      <c r="LO133" s="0"/>
      <c r="LP133" s="0"/>
      <c r="LQ133" s="0"/>
      <c r="LR133" s="0"/>
      <c r="LS133" s="0"/>
      <c r="LT133" s="0"/>
      <c r="LU133" s="0"/>
      <c r="LV133" s="0"/>
      <c r="LW133" s="0"/>
      <c r="LX133" s="0"/>
      <c r="LY133" s="0"/>
      <c r="LZ133" s="0"/>
      <c r="MA133" s="0"/>
      <c r="MB133" s="0"/>
      <c r="MC133" s="0"/>
      <c r="MD133" s="0"/>
      <c r="ME133" s="0"/>
      <c r="MF133" s="0"/>
      <c r="MG133" s="0"/>
      <c r="MH133" s="0"/>
      <c r="MI133" s="0"/>
      <c r="MJ133" s="0"/>
      <c r="MK133" s="0"/>
      <c r="ML133" s="0"/>
      <c r="MM133" s="0"/>
      <c r="MN133" s="0"/>
      <c r="MO133" s="0"/>
      <c r="MP133" s="0"/>
      <c r="MQ133" s="0"/>
      <c r="MR133" s="0"/>
      <c r="MS133" s="0"/>
      <c r="MT133" s="0"/>
      <c r="MU133" s="0"/>
      <c r="MV133" s="0"/>
      <c r="MW133" s="0"/>
      <c r="MX133" s="0"/>
      <c r="MY133" s="0"/>
      <c r="MZ133" s="0"/>
      <c r="NA133" s="0"/>
      <c r="NB133" s="0"/>
      <c r="NC133" s="0"/>
      <c r="ND133" s="0"/>
      <c r="NE133" s="0"/>
      <c r="NF133" s="0"/>
      <c r="NG133" s="0"/>
      <c r="NH133" s="0"/>
      <c r="NI133" s="0"/>
      <c r="NJ133" s="0"/>
      <c r="NK133" s="0"/>
      <c r="NL133" s="0"/>
      <c r="NM133" s="0"/>
      <c r="NN133" s="0"/>
      <c r="NO133" s="0"/>
      <c r="NP133" s="0"/>
      <c r="NQ133" s="0"/>
      <c r="NR133" s="0"/>
      <c r="NS133" s="0"/>
      <c r="NT133" s="0"/>
      <c r="NU133" s="0"/>
      <c r="NV133" s="0"/>
      <c r="NW133" s="0"/>
      <c r="NX133" s="0"/>
      <c r="NY133" s="0"/>
      <c r="NZ133" s="0"/>
      <c r="OA133" s="0"/>
      <c r="OB133" s="0"/>
      <c r="OC133" s="0"/>
      <c r="OD133" s="0"/>
      <c r="OE133" s="0"/>
      <c r="OF133" s="0"/>
      <c r="OG133" s="0"/>
      <c r="OH133" s="0"/>
      <c r="OI133" s="0"/>
      <c r="OJ133" s="0"/>
      <c r="OK133" s="0"/>
      <c r="OL133" s="0"/>
      <c r="OM133" s="0"/>
      <c r="ON133" s="0"/>
      <c r="OO133" s="0"/>
      <c r="OP133" s="0"/>
      <c r="OQ133" s="0"/>
      <c r="OR133" s="0"/>
      <c r="OS133" s="0"/>
      <c r="OT133" s="0"/>
      <c r="OU133" s="0"/>
      <c r="OV133" s="0"/>
      <c r="OW133" s="0"/>
      <c r="OX133" s="0"/>
      <c r="OY133" s="0"/>
      <c r="OZ133" s="0"/>
      <c r="PA133" s="0"/>
      <c r="PB133" s="0"/>
      <c r="PC133" s="0"/>
      <c r="PD133" s="0"/>
      <c r="PE133" s="0"/>
      <c r="PF133" s="0"/>
      <c r="PG133" s="0"/>
      <c r="PH133" s="0"/>
      <c r="PI133" s="0"/>
      <c r="PJ133" s="0"/>
      <c r="PK133" s="0"/>
      <c r="PL133" s="0"/>
      <c r="PM133" s="0"/>
      <c r="PN133" s="0"/>
      <c r="PO133" s="0"/>
      <c r="PP133" s="0"/>
      <c r="PQ133" s="0"/>
      <c r="PR133" s="0"/>
      <c r="PS133" s="0"/>
      <c r="PT133" s="0"/>
      <c r="PU133" s="0"/>
      <c r="PV133" s="0"/>
      <c r="PW133" s="0"/>
      <c r="PX133" s="0"/>
      <c r="PY133" s="0"/>
      <c r="PZ133" s="0"/>
      <c r="QA133" s="0"/>
      <c r="QB133" s="0"/>
      <c r="QC133" s="0"/>
      <c r="QD133" s="0"/>
      <c r="QE133" s="0"/>
      <c r="QF133" s="0"/>
      <c r="QG133" s="0"/>
      <c r="QH133" s="0"/>
      <c r="QI133" s="0"/>
      <c r="QJ133" s="0"/>
      <c r="QK133" s="0"/>
      <c r="QL133" s="0"/>
      <c r="QM133" s="0"/>
      <c r="QN133" s="0"/>
      <c r="QO133" s="0"/>
      <c r="QP133" s="0"/>
      <c r="QQ133" s="0"/>
      <c r="QR133" s="0"/>
      <c r="QS133" s="0"/>
      <c r="QT133" s="0"/>
      <c r="QU133" s="0"/>
      <c r="QV133" s="0"/>
      <c r="QW133" s="0"/>
      <c r="QX133" s="0"/>
      <c r="QY133" s="0"/>
      <c r="QZ133" s="0"/>
      <c r="RA133" s="0"/>
      <c r="RB133" s="0"/>
      <c r="RC133" s="0"/>
      <c r="RD133" s="0"/>
      <c r="RE133" s="0"/>
      <c r="RF133" s="0"/>
      <c r="RG133" s="0"/>
      <c r="RH133" s="0"/>
      <c r="RI133" s="0"/>
      <c r="RJ133" s="0"/>
      <c r="RK133" s="0"/>
      <c r="RL133" s="0"/>
      <c r="RM133" s="0"/>
      <c r="RN133" s="0"/>
      <c r="RO133" s="0"/>
      <c r="RP133" s="0"/>
      <c r="RQ133" s="0"/>
      <c r="RR133" s="0"/>
      <c r="RS133" s="0"/>
      <c r="RT133" s="0"/>
      <c r="RU133" s="0"/>
      <c r="RV133" s="0"/>
      <c r="RW133" s="0"/>
      <c r="RX133" s="0"/>
      <c r="RY133" s="0"/>
      <c r="RZ133" s="0"/>
      <c r="SA133" s="0"/>
      <c r="SB133" s="0"/>
      <c r="SC133" s="0"/>
      <c r="SD133" s="0"/>
      <c r="SE133" s="0"/>
      <c r="SF133" s="0"/>
      <c r="SG133" s="0"/>
      <c r="SH133" s="0"/>
      <c r="SI133" s="0"/>
      <c r="SJ133" s="0"/>
      <c r="SK133" s="0"/>
      <c r="SL133" s="0"/>
      <c r="SM133" s="0"/>
      <c r="SN133" s="0"/>
      <c r="SO133" s="0"/>
      <c r="SP133" s="0"/>
      <c r="SQ133" s="0"/>
      <c r="SR133" s="0"/>
      <c r="SS133" s="0"/>
      <c r="ST133" s="0"/>
      <c r="SU133" s="0"/>
      <c r="SV133" s="0"/>
      <c r="SW133" s="0"/>
      <c r="SX133" s="0"/>
      <c r="SY133" s="0"/>
      <c r="SZ133" s="0"/>
      <c r="TA133" s="0"/>
      <c r="TB133" s="0"/>
      <c r="TC133" s="0"/>
      <c r="TD133" s="0"/>
      <c r="TE133" s="0"/>
      <c r="TF133" s="0"/>
      <c r="TG133" s="0"/>
      <c r="TH133" s="0"/>
      <c r="TI133" s="0"/>
      <c r="TJ133" s="0"/>
      <c r="TK133" s="0"/>
      <c r="TL133" s="0"/>
      <c r="TM133" s="0"/>
      <c r="TN133" s="0"/>
      <c r="TO133" s="0"/>
      <c r="TP133" s="0"/>
      <c r="TQ133" s="0"/>
      <c r="TR133" s="0"/>
      <c r="TS133" s="0"/>
      <c r="TT133" s="0"/>
      <c r="TU133" s="0"/>
      <c r="TV133" s="0"/>
      <c r="TW133" s="0"/>
      <c r="TX133" s="0"/>
      <c r="TY133" s="0"/>
      <c r="TZ133" s="0"/>
      <c r="UA133" s="0"/>
      <c r="UB133" s="0"/>
      <c r="UC133" s="0"/>
      <c r="UD133" s="0"/>
      <c r="UE133" s="0"/>
      <c r="UF133" s="0"/>
      <c r="UG133" s="0"/>
      <c r="UH133" s="0"/>
      <c r="UI133" s="0"/>
      <c r="UJ133" s="0"/>
      <c r="UK133" s="0"/>
      <c r="UL133" s="0"/>
      <c r="UM133" s="0"/>
      <c r="UN133" s="0"/>
      <c r="UO133" s="0"/>
      <c r="UP133" s="0"/>
      <c r="UQ133" s="0"/>
      <c r="UR133" s="0"/>
      <c r="US133" s="0"/>
      <c r="UT133" s="0"/>
      <c r="UU133" s="0"/>
      <c r="UV133" s="0"/>
      <c r="UW133" s="0"/>
      <c r="UX133" s="0"/>
      <c r="UY133" s="0"/>
      <c r="UZ133" s="0"/>
      <c r="VA133" s="0"/>
      <c r="VB133" s="0"/>
      <c r="VC133" s="0"/>
      <c r="VD133" s="0"/>
      <c r="VE133" s="0"/>
      <c r="VF133" s="0"/>
      <c r="VG133" s="0"/>
      <c r="VH133" s="0"/>
      <c r="VI133" s="0"/>
      <c r="VJ133" s="0"/>
      <c r="VK133" s="0"/>
      <c r="VL133" s="0"/>
      <c r="VM133" s="0"/>
      <c r="VN133" s="0"/>
      <c r="VO133" s="0"/>
      <c r="VP133" s="0"/>
      <c r="VQ133" s="0"/>
      <c r="VR133" s="0"/>
      <c r="VS133" s="0"/>
      <c r="VT133" s="0"/>
      <c r="VU133" s="0"/>
      <c r="VV133" s="0"/>
      <c r="VW133" s="0"/>
      <c r="VX133" s="0"/>
      <c r="VY133" s="0"/>
      <c r="VZ133" s="0"/>
      <c r="WA133" s="0"/>
      <c r="WB133" s="0"/>
      <c r="WC133" s="0"/>
      <c r="WD133" s="0"/>
      <c r="WE133" s="0"/>
      <c r="WF133" s="0"/>
      <c r="WG133" s="0"/>
      <c r="WH133" s="0"/>
      <c r="WI133" s="0"/>
      <c r="WJ133" s="0"/>
      <c r="WK133" s="0"/>
      <c r="WL133" s="0"/>
      <c r="WM133" s="0"/>
      <c r="WN133" s="0"/>
      <c r="WO133" s="0"/>
      <c r="WP133" s="0"/>
      <c r="WQ133" s="0"/>
      <c r="WR133" s="0"/>
      <c r="WS133" s="0"/>
      <c r="WT133" s="0"/>
      <c r="WU133" s="0"/>
      <c r="WV133" s="0"/>
      <c r="WW133" s="0"/>
      <c r="WX133" s="0"/>
      <c r="WY133" s="0"/>
      <c r="WZ133" s="0"/>
      <c r="XA133" s="0"/>
      <c r="XB133" s="0"/>
      <c r="XC133" s="0"/>
      <c r="XD133" s="0"/>
      <c r="XE133" s="0"/>
      <c r="XF133" s="0"/>
      <c r="XG133" s="0"/>
      <c r="XH133" s="0"/>
      <c r="XI133" s="0"/>
      <c r="XJ133" s="0"/>
      <c r="XK133" s="0"/>
      <c r="XL133" s="0"/>
      <c r="XM133" s="0"/>
      <c r="XN133" s="0"/>
      <c r="XO133" s="0"/>
      <c r="XP133" s="0"/>
      <c r="XQ133" s="0"/>
      <c r="XR133" s="0"/>
      <c r="XS133" s="0"/>
      <c r="XT133" s="0"/>
      <c r="XU133" s="0"/>
      <c r="XV133" s="0"/>
      <c r="XW133" s="0"/>
      <c r="XX133" s="0"/>
      <c r="XY133" s="0"/>
      <c r="XZ133" s="0"/>
      <c r="YA133" s="0"/>
      <c r="YB133" s="0"/>
      <c r="YC133" s="0"/>
      <c r="YD133" s="0"/>
      <c r="YE133" s="0"/>
      <c r="YF133" s="0"/>
      <c r="YG133" s="0"/>
      <c r="YH133" s="0"/>
      <c r="YI133" s="0"/>
      <c r="YJ133" s="0"/>
      <c r="YK133" s="0"/>
      <c r="YL133" s="0"/>
      <c r="YM133" s="0"/>
      <c r="YN133" s="0"/>
      <c r="YO133" s="0"/>
      <c r="YP133" s="0"/>
      <c r="YQ133" s="0"/>
      <c r="YR133" s="0"/>
      <c r="YS133" s="0"/>
      <c r="YT133" s="0"/>
      <c r="YU133" s="0"/>
      <c r="YV133" s="0"/>
      <c r="YW133" s="0"/>
      <c r="YX133" s="0"/>
      <c r="YY133" s="0"/>
      <c r="YZ133" s="0"/>
      <c r="ZA133" s="0"/>
      <c r="ZB133" s="0"/>
      <c r="ZC133" s="0"/>
      <c r="ZD133" s="0"/>
      <c r="ZE133" s="0"/>
      <c r="ZF133" s="0"/>
      <c r="ZG133" s="0"/>
      <c r="ZH133" s="0"/>
      <c r="ZI133" s="0"/>
      <c r="ZJ133" s="0"/>
      <c r="ZK133" s="0"/>
      <c r="ZL133" s="0"/>
      <c r="ZM133" s="0"/>
      <c r="ZN133" s="0"/>
      <c r="ZO133" s="0"/>
      <c r="ZP133" s="0"/>
      <c r="ZQ133" s="0"/>
      <c r="ZR133" s="0"/>
      <c r="ZS133" s="0"/>
      <c r="ZT133" s="0"/>
      <c r="ZU133" s="0"/>
      <c r="ZV133" s="0"/>
      <c r="ZW133" s="0"/>
      <c r="ZX133" s="0"/>
      <c r="ZY133" s="0"/>
      <c r="ZZ133" s="0"/>
      <c r="AAA133" s="0"/>
      <c r="AAB133" s="0"/>
      <c r="AAC133" s="0"/>
      <c r="AAD133" s="0"/>
      <c r="AAE133" s="0"/>
      <c r="AAF133" s="0"/>
      <c r="AAG133" s="0"/>
      <c r="AAH133" s="0"/>
      <c r="AAI133" s="0"/>
      <c r="AAJ133" s="0"/>
      <c r="AAK133" s="0"/>
      <c r="AAL133" s="0"/>
      <c r="AAM133" s="0"/>
      <c r="AAN133" s="0"/>
      <c r="AAO133" s="0"/>
      <c r="AAP133" s="0"/>
      <c r="AAQ133" s="0"/>
      <c r="AAR133" s="0"/>
      <c r="AAS133" s="0"/>
      <c r="AAT133" s="0"/>
      <c r="AAU133" s="0"/>
      <c r="AAV133" s="0"/>
      <c r="AAW133" s="0"/>
      <c r="AAX133" s="0"/>
      <c r="AAY133" s="0"/>
      <c r="AAZ133" s="0"/>
      <c r="ABA133" s="0"/>
      <c r="ABB133" s="0"/>
      <c r="ABC133" s="0"/>
      <c r="ABD133" s="0"/>
      <c r="ABE133" s="0"/>
      <c r="ABF133" s="0"/>
      <c r="ABG133" s="0"/>
      <c r="ABH133" s="0"/>
      <c r="ABI133" s="0"/>
      <c r="ABJ133" s="0"/>
      <c r="ABK133" s="0"/>
      <c r="ABL133" s="0"/>
      <c r="ABM133" s="0"/>
      <c r="ABN133" s="0"/>
      <c r="ABO133" s="0"/>
      <c r="ABP133" s="0"/>
      <c r="ABQ133" s="0"/>
      <c r="ABR133" s="0"/>
      <c r="ABS133" s="0"/>
      <c r="ABT133" s="0"/>
      <c r="ABU133" s="0"/>
      <c r="ABV133" s="0"/>
      <c r="ABW133" s="0"/>
      <c r="ABX133" s="0"/>
      <c r="ABY133" s="0"/>
      <c r="ABZ133" s="0"/>
      <c r="ACA133" s="0"/>
      <c r="ACB133" s="0"/>
      <c r="ACC133" s="0"/>
      <c r="ACD133" s="0"/>
      <c r="ACE133" s="0"/>
      <c r="ACF133" s="0"/>
      <c r="ACG133" s="0"/>
      <c r="ACH133" s="0"/>
      <c r="ACI133" s="0"/>
      <c r="ACJ133" s="0"/>
      <c r="ACK133" s="0"/>
      <c r="ACL133" s="0"/>
      <c r="ACM133" s="0"/>
      <c r="ACN133" s="0"/>
      <c r="ACO133" s="0"/>
      <c r="ACP133" s="0"/>
      <c r="ACQ133" s="0"/>
      <c r="ACR133" s="0"/>
      <c r="ACS133" s="0"/>
      <c r="ACT133" s="0"/>
      <c r="ACU133" s="0"/>
      <c r="ACV133" s="0"/>
      <c r="ACW133" s="0"/>
      <c r="ACX133" s="0"/>
      <c r="ACY133" s="0"/>
      <c r="ACZ133" s="0"/>
      <c r="ADA133" s="0"/>
      <c r="ADB133" s="0"/>
      <c r="ADC133" s="0"/>
      <c r="ADD133" s="0"/>
      <c r="ADE133" s="0"/>
      <c r="ADF133" s="0"/>
      <c r="ADG133" s="0"/>
      <c r="ADH133" s="0"/>
      <c r="ADI133" s="0"/>
      <c r="ADJ133" s="0"/>
      <c r="ADK133" s="0"/>
      <c r="ADL133" s="0"/>
      <c r="ADM133" s="0"/>
      <c r="ADN133" s="0"/>
      <c r="ADO133" s="0"/>
      <c r="ADP133" s="0"/>
      <c r="ADQ133" s="0"/>
      <c r="ADR133" s="0"/>
      <c r="ADS133" s="0"/>
      <c r="ADT133" s="0"/>
      <c r="ADU133" s="0"/>
      <c r="ADV133" s="0"/>
      <c r="ADW133" s="0"/>
      <c r="ADX133" s="0"/>
      <c r="ADY133" s="0"/>
      <c r="ADZ133" s="0"/>
      <c r="AEA133" s="0"/>
      <c r="AEB133" s="0"/>
      <c r="AEC133" s="0"/>
      <c r="AED133" s="0"/>
      <c r="AEE133" s="0"/>
      <c r="AEF133" s="0"/>
      <c r="AEG133" s="0"/>
      <c r="AEH133" s="0"/>
      <c r="AEI133" s="0"/>
      <c r="AEJ133" s="0"/>
      <c r="AEK133" s="0"/>
      <c r="AEL133" s="0"/>
      <c r="AEM133" s="0"/>
      <c r="AEN133" s="0"/>
      <c r="AEO133" s="0"/>
      <c r="AEP133" s="0"/>
      <c r="AEQ133" s="0"/>
      <c r="AER133" s="0"/>
      <c r="AES133" s="0"/>
      <c r="AET133" s="0"/>
      <c r="AEU133" s="0"/>
      <c r="AEV133" s="0"/>
      <c r="AEW133" s="0"/>
      <c r="AEX133" s="0"/>
      <c r="AEY133" s="0"/>
      <c r="AEZ133" s="0"/>
      <c r="AFA133" s="0"/>
      <c r="AFB133" s="0"/>
      <c r="AFC133" s="0"/>
      <c r="AFD133" s="0"/>
      <c r="AFE133" s="0"/>
      <c r="AFF133" s="0"/>
      <c r="AFG133" s="0"/>
      <c r="AFH133" s="0"/>
      <c r="AFI133" s="0"/>
      <c r="AFJ133" s="0"/>
      <c r="AFK133" s="0"/>
      <c r="AFL133" s="0"/>
      <c r="AFM133" s="0"/>
      <c r="AFN133" s="0"/>
      <c r="AFO133" s="0"/>
      <c r="AFP133" s="0"/>
      <c r="AFQ133" s="0"/>
      <c r="AFR133" s="0"/>
      <c r="AFS133" s="0"/>
      <c r="AFT133" s="0"/>
      <c r="AFU133" s="0"/>
      <c r="AFV133" s="0"/>
      <c r="AFW133" s="0"/>
      <c r="AFX133" s="0"/>
      <c r="AFY133" s="0"/>
      <c r="AFZ133" s="0"/>
      <c r="AGA133" s="0"/>
      <c r="AGB133" s="0"/>
      <c r="AGC133" s="0"/>
      <c r="AGD133" s="0"/>
      <c r="AGE133" s="0"/>
      <c r="AGF133" s="0"/>
      <c r="AGG133" s="0"/>
      <c r="AGH133" s="0"/>
      <c r="AGI133" s="0"/>
      <c r="AGJ133" s="0"/>
      <c r="AGK133" s="0"/>
      <c r="AGL133" s="0"/>
      <c r="AGM133" s="0"/>
      <c r="AGN133" s="0"/>
      <c r="AGO133" s="0"/>
      <c r="AGP133" s="0"/>
      <c r="AGQ133" s="0"/>
      <c r="AGR133" s="0"/>
      <c r="AGS133" s="0"/>
      <c r="AGT133" s="0"/>
      <c r="AGU133" s="0"/>
      <c r="AGV133" s="0"/>
      <c r="AGW133" s="0"/>
      <c r="AGX133" s="0"/>
      <c r="AGY133" s="0"/>
      <c r="AGZ133" s="0"/>
      <c r="AHA133" s="0"/>
      <c r="AHB133" s="0"/>
      <c r="AHC133" s="0"/>
      <c r="AHD133" s="0"/>
      <c r="AHE133" s="0"/>
      <c r="AHF133" s="0"/>
      <c r="AHG133" s="0"/>
      <c r="AHH133" s="0"/>
      <c r="AHI133" s="0"/>
      <c r="AHJ133" s="0"/>
      <c r="AHK133" s="0"/>
      <c r="AHL133" s="0"/>
      <c r="AHM133" s="0"/>
      <c r="AHN133" s="0"/>
      <c r="AHO133" s="0"/>
      <c r="AHP133" s="0"/>
      <c r="AHQ133" s="0"/>
      <c r="AHR133" s="0"/>
      <c r="AHS133" s="0"/>
      <c r="AHT133" s="0"/>
      <c r="AHU133" s="0"/>
      <c r="AHV133" s="0"/>
      <c r="AHW133" s="0"/>
      <c r="AHX133" s="0"/>
      <c r="AHY133" s="0"/>
      <c r="AHZ133" s="0"/>
      <c r="AIA133" s="0"/>
      <c r="AIB133" s="0"/>
      <c r="AIC133" s="0"/>
      <c r="AID133" s="0"/>
      <c r="AIE133" s="0"/>
      <c r="AIF133" s="0"/>
      <c r="AIG133" s="0"/>
      <c r="AIH133" s="0"/>
      <c r="AII133" s="0"/>
      <c r="AIJ133" s="0"/>
      <c r="AIK133" s="0"/>
      <c r="AIL133" s="0"/>
      <c r="AIM133" s="0"/>
      <c r="AIN133" s="0"/>
      <c r="AIO133" s="0"/>
      <c r="AIP133" s="0"/>
      <c r="AIQ133" s="0"/>
      <c r="AIR133" s="0"/>
      <c r="AIS133" s="0"/>
      <c r="AIT133" s="0"/>
      <c r="AIU133" s="0"/>
      <c r="AIV133" s="0"/>
      <c r="AIW133" s="0"/>
      <c r="AIX133" s="0"/>
      <c r="AIY133" s="0"/>
      <c r="AIZ133" s="0"/>
      <c r="AJA133" s="0"/>
      <c r="AJB133" s="0"/>
      <c r="AJC133" s="0"/>
      <c r="AJD133" s="0"/>
      <c r="AJE133" s="0"/>
      <c r="AJF133" s="0"/>
      <c r="AJG133" s="0"/>
      <c r="AJH133" s="0"/>
      <c r="AJI133" s="0"/>
      <c r="AJJ133" s="0"/>
      <c r="AJK133" s="0"/>
      <c r="AJL133" s="0"/>
      <c r="AJM133" s="0"/>
      <c r="AJN133" s="0"/>
      <c r="AJO133" s="0"/>
      <c r="AJP133" s="0"/>
      <c r="AJQ133" s="0"/>
      <c r="AJR133" s="0"/>
      <c r="AJS133" s="0"/>
      <c r="AJT133" s="0"/>
      <c r="AJU133" s="0"/>
      <c r="AJV133" s="0"/>
      <c r="AJW133" s="0"/>
      <c r="AJX133" s="0"/>
      <c r="AJY133" s="0"/>
      <c r="AJZ133" s="0"/>
      <c r="AKA133" s="0"/>
      <c r="AKB133" s="0"/>
      <c r="AKC133" s="0"/>
      <c r="AKD133" s="0"/>
      <c r="AKE133" s="0"/>
      <c r="AKF133" s="0"/>
      <c r="AKG133" s="0"/>
      <c r="AKH133" s="0"/>
      <c r="AKI133" s="0"/>
      <c r="AKJ133" s="0"/>
      <c r="AKK133" s="0"/>
      <c r="AKL133" s="0"/>
      <c r="AKM133" s="0"/>
      <c r="AKN133" s="0"/>
      <c r="AKO133" s="0"/>
      <c r="AKP133" s="0"/>
      <c r="AKQ133" s="0"/>
      <c r="AKR133" s="0"/>
      <c r="AKS133" s="0"/>
      <c r="AKT133" s="0"/>
      <c r="AKU133" s="0"/>
      <c r="AKV133" s="0"/>
      <c r="AKW133" s="0"/>
      <c r="AKX133" s="0"/>
      <c r="AKY133" s="0"/>
      <c r="AKZ133" s="0"/>
      <c r="ALA133" s="0"/>
      <c r="ALB133" s="0"/>
      <c r="ALC133" s="0"/>
      <c r="ALD133" s="0"/>
      <c r="ALE133" s="0"/>
      <c r="ALF133" s="0"/>
      <c r="ALG133" s="0"/>
      <c r="ALH133" s="0"/>
      <c r="ALI133" s="0"/>
      <c r="ALJ133" s="0"/>
      <c r="ALK133" s="0"/>
      <c r="ALL133" s="0"/>
      <c r="ALM133" s="0"/>
      <c r="ALN133" s="0"/>
      <c r="ALO133" s="0"/>
      <c r="ALP133" s="0"/>
      <c r="ALQ133" s="0"/>
      <c r="ALR133" s="0"/>
      <c r="ALS133" s="0"/>
      <c r="ALT133" s="0"/>
      <c r="ALU133" s="0"/>
      <c r="ALV133" s="0"/>
      <c r="ALW133" s="0"/>
      <c r="ALX133" s="0"/>
      <c r="ALY133" s="0"/>
      <c r="ALZ133" s="0"/>
      <c r="AMA133" s="0"/>
      <c r="AMB133" s="0"/>
      <c r="AMC133" s="0"/>
      <c r="AMD133" s="0"/>
      <c r="AME133" s="0"/>
      <c r="AMF133" s="0"/>
      <c r="AMG133" s="0"/>
      <c r="AMH133" s="0"/>
      <c r="AMI133" s="0"/>
      <c r="AMJ133" s="0"/>
    </row>
    <row r="134" customFormat="false" ht="33" hidden="false" customHeight="true" outlineLevel="0" collapsed="false">
      <c r="A134" s="66"/>
      <c r="B134" s="401"/>
      <c r="C134" s="401"/>
      <c r="D134" s="401"/>
      <c r="E134" s="401"/>
      <c r="F134" s="386"/>
      <c r="G134" s="389" t="s">
        <v>176</v>
      </c>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c r="AI134" s="389"/>
      <c r="AJ134" s="389"/>
      <c r="AK134" s="389"/>
      <c r="AL134" s="73"/>
      <c r="AM134" s="303" t="n">
        <f aca="false">FALSE()</f>
        <v>0</v>
      </c>
      <c r="AN134" s="303"/>
      <c r="AO134" s="320"/>
      <c r="AP134" s="0"/>
      <c r="AQ134" s="385"/>
      <c r="AR134" s="385"/>
      <c r="AS134" s="385"/>
      <c r="AT134" s="385"/>
      <c r="AU134" s="385"/>
      <c r="AV134" s="385"/>
      <c r="AW134" s="385"/>
      <c r="AX134" s="385"/>
      <c r="AY134" s="385"/>
      <c r="AZ134" s="385"/>
      <c r="BA134" s="385"/>
      <c r="BB134" s="385"/>
      <c r="BC134" s="385"/>
      <c r="BD134" s="385"/>
      <c r="BE134" s="385"/>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c r="IX134" s="0"/>
      <c r="IY134" s="0"/>
      <c r="IZ134" s="0"/>
      <c r="JA134" s="0"/>
      <c r="JB134" s="0"/>
      <c r="JC134" s="0"/>
      <c r="JD134" s="0"/>
      <c r="JE134" s="0"/>
      <c r="JF134" s="0"/>
      <c r="JG134" s="0"/>
      <c r="JH134" s="0"/>
      <c r="JI134" s="0"/>
      <c r="JJ134" s="0"/>
      <c r="JK134" s="0"/>
      <c r="JL134" s="0"/>
      <c r="JM134" s="0"/>
      <c r="JN134" s="0"/>
      <c r="JO134" s="0"/>
      <c r="JP134" s="0"/>
      <c r="JQ134" s="0"/>
      <c r="JR134" s="0"/>
      <c r="JS134" s="0"/>
      <c r="JT134" s="0"/>
      <c r="JU134" s="0"/>
      <c r="JV134" s="0"/>
      <c r="JW134" s="0"/>
      <c r="JX134" s="0"/>
      <c r="JY134" s="0"/>
      <c r="JZ134" s="0"/>
      <c r="KA134" s="0"/>
      <c r="KB134" s="0"/>
      <c r="KC134" s="0"/>
      <c r="KD134" s="0"/>
      <c r="KE134" s="0"/>
      <c r="KF134" s="0"/>
      <c r="KG134" s="0"/>
      <c r="KH134" s="0"/>
      <c r="KI134" s="0"/>
      <c r="KJ134" s="0"/>
      <c r="KK134" s="0"/>
      <c r="KL134" s="0"/>
      <c r="KM134" s="0"/>
      <c r="KN134" s="0"/>
      <c r="KO134" s="0"/>
      <c r="KP134" s="0"/>
      <c r="KQ134" s="0"/>
      <c r="KR134" s="0"/>
      <c r="KS134" s="0"/>
      <c r="KT134" s="0"/>
      <c r="KU134" s="0"/>
      <c r="KV134" s="0"/>
      <c r="KW134" s="0"/>
      <c r="KX134" s="0"/>
      <c r="KY134" s="0"/>
      <c r="KZ134" s="0"/>
      <c r="LA134" s="0"/>
      <c r="LB134" s="0"/>
      <c r="LC134" s="0"/>
      <c r="LD134" s="0"/>
      <c r="LE134" s="0"/>
      <c r="LF134" s="0"/>
      <c r="LG134" s="0"/>
      <c r="LH134" s="0"/>
      <c r="LI134" s="0"/>
      <c r="LJ134" s="0"/>
      <c r="LK134" s="0"/>
      <c r="LL134" s="0"/>
      <c r="LM134" s="0"/>
      <c r="LN134" s="0"/>
      <c r="LO134" s="0"/>
      <c r="LP134" s="0"/>
      <c r="LQ134" s="0"/>
      <c r="LR134" s="0"/>
      <c r="LS134" s="0"/>
      <c r="LT134" s="0"/>
      <c r="LU134" s="0"/>
      <c r="LV134" s="0"/>
      <c r="LW134" s="0"/>
      <c r="LX134" s="0"/>
      <c r="LY134" s="0"/>
      <c r="LZ134" s="0"/>
      <c r="MA134" s="0"/>
      <c r="MB134" s="0"/>
      <c r="MC134" s="0"/>
      <c r="MD134" s="0"/>
      <c r="ME134" s="0"/>
      <c r="MF134" s="0"/>
      <c r="MG134" s="0"/>
      <c r="MH134" s="0"/>
      <c r="MI134" s="0"/>
      <c r="MJ134" s="0"/>
      <c r="MK134" s="0"/>
      <c r="ML134" s="0"/>
      <c r="MM134" s="0"/>
      <c r="MN134" s="0"/>
      <c r="MO134" s="0"/>
      <c r="MP134" s="0"/>
      <c r="MQ134" s="0"/>
      <c r="MR134" s="0"/>
      <c r="MS134" s="0"/>
      <c r="MT134" s="0"/>
      <c r="MU134" s="0"/>
      <c r="MV134" s="0"/>
      <c r="MW134" s="0"/>
      <c r="MX134" s="0"/>
      <c r="MY134" s="0"/>
      <c r="MZ134" s="0"/>
      <c r="NA134" s="0"/>
      <c r="NB134" s="0"/>
      <c r="NC134" s="0"/>
      <c r="ND134" s="0"/>
      <c r="NE134" s="0"/>
      <c r="NF134" s="0"/>
      <c r="NG134" s="0"/>
      <c r="NH134" s="0"/>
      <c r="NI134" s="0"/>
      <c r="NJ134" s="0"/>
      <c r="NK134" s="0"/>
      <c r="NL134" s="0"/>
      <c r="NM134" s="0"/>
      <c r="NN134" s="0"/>
      <c r="NO134" s="0"/>
      <c r="NP134" s="0"/>
      <c r="NQ134" s="0"/>
      <c r="NR134" s="0"/>
      <c r="NS134" s="0"/>
      <c r="NT134" s="0"/>
      <c r="NU134" s="0"/>
      <c r="NV134" s="0"/>
      <c r="NW134" s="0"/>
      <c r="NX134" s="0"/>
      <c r="NY134" s="0"/>
      <c r="NZ134" s="0"/>
      <c r="OA134" s="0"/>
      <c r="OB134" s="0"/>
      <c r="OC134" s="0"/>
      <c r="OD134" s="0"/>
      <c r="OE134" s="0"/>
      <c r="OF134" s="0"/>
      <c r="OG134" s="0"/>
      <c r="OH134" s="0"/>
      <c r="OI134" s="0"/>
      <c r="OJ134" s="0"/>
      <c r="OK134" s="0"/>
      <c r="OL134" s="0"/>
      <c r="OM134" s="0"/>
      <c r="ON134" s="0"/>
      <c r="OO134" s="0"/>
      <c r="OP134" s="0"/>
      <c r="OQ134" s="0"/>
      <c r="OR134" s="0"/>
      <c r="OS134" s="0"/>
      <c r="OT134" s="0"/>
      <c r="OU134" s="0"/>
      <c r="OV134" s="0"/>
      <c r="OW134" s="0"/>
      <c r="OX134" s="0"/>
      <c r="OY134" s="0"/>
      <c r="OZ134" s="0"/>
      <c r="PA134" s="0"/>
      <c r="PB134" s="0"/>
      <c r="PC134" s="0"/>
      <c r="PD134" s="0"/>
      <c r="PE134" s="0"/>
      <c r="PF134" s="0"/>
      <c r="PG134" s="0"/>
      <c r="PH134" s="0"/>
      <c r="PI134" s="0"/>
      <c r="PJ134" s="0"/>
      <c r="PK134" s="0"/>
      <c r="PL134" s="0"/>
      <c r="PM134" s="0"/>
      <c r="PN134" s="0"/>
      <c r="PO134" s="0"/>
      <c r="PP134" s="0"/>
      <c r="PQ134" s="0"/>
      <c r="PR134" s="0"/>
      <c r="PS134" s="0"/>
      <c r="PT134" s="0"/>
      <c r="PU134" s="0"/>
      <c r="PV134" s="0"/>
      <c r="PW134" s="0"/>
      <c r="PX134" s="0"/>
      <c r="PY134" s="0"/>
      <c r="PZ134" s="0"/>
      <c r="QA134" s="0"/>
      <c r="QB134" s="0"/>
      <c r="QC134" s="0"/>
      <c r="QD134" s="0"/>
      <c r="QE134" s="0"/>
      <c r="QF134" s="0"/>
      <c r="QG134" s="0"/>
      <c r="QH134" s="0"/>
      <c r="QI134" s="0"/>
      <c r="QJ134" s="0"/>
      <c r="QK134" s="0"/>
      <c r="QL134" s="0"/>
      <c r="QM134" s="0"/>
      <c r="QN134" s="0"/>
      <c r="QO134" s="0"/>
      <c r="QP134" s="0"/>
      <c r="QQ134" s="0"/>
      <c r="QR134" s="0"/>
      <c r="QS134" s="0"/>
      <c r="QT134" s="0"/>
      <c r="QU134" s="0"/>
      <c r="QV134" s="0"/>
      <c r="QW134" s="0"/>
      <c r="QX134" s="0"/>
      <c r="QY134" s="0"/>
      <c r="QZ134" s="0"/>
      <c r="RA134" s="0"/>
      <c r="RB134" s="0"/>
      <c r="RC134" s="0"/>
      <c r="RD134" s="0"/>
      <c r="RE134" s="0"/>
      <c r="RF134" s="0"/>
      <c r="RG134" s="0"/>
      <c r="RH134" s="0"/>
      <c r="RI134" s="0"/>
      <c r="RJ134" s="0"/>
      <c r="RK134" s="0"/>
      <c r="RL134" s="0"/>
      <c r="RM134" s="0"/>
      <c r="RN134" s="0"/>
      <c r="RO134" s="0"/>
      <c r="RP134" s="0"/>
      <c r="RQ134" s="0"/>
      <c r="RR134" s="0"/>
      <c r="RS134" s="0"/>
      <c r="RT134" s="0"/>
      <c r="RU134" s="0"/>
      <c r="RV134" s="0"/>
      <c r="RW134" s="0"/>
      <c r="RX134" s="0"/>
      <c r="RY134" s="0"/>
      <c r="RZ134" s="0"/>
      <c r="SA134" s="0"/>
      <c r="SB134" s="0"/>
      <c r="SC134" s="0"/>
      <c r="SD134" s="0"/>
      <c r="SE134" s="0"/>
      <c r="SF134" s="0"/>
      <c r="SG134" s="0"/>
      <c r="SH134" s="0"/>
      <c r="SI134" s="0"/>
      <c r="SJ134" s="0"/>
      <c r="SK134" s="0"/>
      <c r="SL134" s="0"/>
      <c r="SM134" s="0"/>
      <c r="SN134" s="0"/>
      <c r="SO134" s="0"/>
      <c r="SP134" s="0"/>
      <c r="SQ134" s="0"/>
      <c r="SR134" s="0"/>
      <c r="SS134" s="0"/>
      <c r="ST134" s="0"/>
      <c r="SU134" s="0"/>
      <c r="SV134" s="0"/>
      <c r="SW134" s="0"/>
      <c r="SX134" s="0"/>
      <c r="SY134" s="0"/>
      <c r="SZ134" s="0"/>
      <c r="TA134" s="0"/>
      <c r="TB134" s="0"/>
      <c r="TC134" s="0"/>
      <c r="TD134" s="0"/>
      <c r="TE134" s="0"/>
      <c r="TF134" s="0"/>
      <c r="TG134" s="0"/>
      <c r="TH134" s="0"/>
      <c r="TI134" s="0"/>
      <c r="TJ134" s="0"/>
      <c r="TK134" s="0"/>
      <c r="TL134" s="0"/>
      <c r="TM134" s="0"/>
      <c r="TN134" s="0"/>
      <c r="TO134" s="0"/>
      <c r="TP134" s="0"/>
      <c r="TQ134" s="0"/>
      <c r="TR134" s="0"/>
      <c r="TS134" s="0"/>
      <c r="TT134" s="0"/>
      <c r="TU134" s="0"/>
      <c r="TV134" s="0"/>
      <c r="TW134" s="0"/>
      <c r="TX134" s="0"/>
      <c r="TY134" s="0"/>
      <c r="TZ134" s="0"/>
      <c r="UA134" s="0"/>
      <c r="UB134" s="0"/>
      <c r="UC134" s="0"/>
      <c r="UD134" s="0"/>
      <c r="UE134" s="0"/>
      <c r="UF134" s="0"/>
      <c r="UG134" s="0"/>
      <c r="UH134" s="0"/>
      <c r="UI134" s="0"/>
      <c r="UJ134" s="0"/>
      <c r="UK134" s="0"/>
      <c r="UL134" s="0"/>
      <c r="UM134" s="0"/>
      <c r="UN134" s="0"/>
      <c r="UO134" s="0"/>
      <c r="UP134" s="0"/>
      <c r="UQ134" s="0"/>
      <c r="UR134" s="0"/>
      <c r="US134" s="0"/>
      <c r="UT134" s="0"/>
      <c r="UU134" s="0"/>
      <c r="UV134" s="0"/>
      <c r="UW134" s="0"/>
      <c r="UX134" s="0"/>
      <c r="UY134" s="0"/>
      <c r="UZ134" s="0"/>
      <c r="VA134" s="0"/>
      <c r="VB134" s="0"/>
      <c r="VC134" s="0"/>
      <c r="VD134" s="0"/>
      <c r="VE134" s="0"/>
      <c r="VF134" s="0"/>
      <c r="VG134" s="0"/>
      <c r="VH134" s="0"/>
      <c r="VI134" s="0"/>
      <c r="VJ134" s="0"/>
      <c r="VK134" s="0"/>
      <c r="VL134" s="0"/>
      <c r="VM134" s="0"/>
      <c r="VN134" s="0"/>
      <c r="VO134" s="0"/>
      <c r="VP134" s="0"/>
      <c r="VQ134" s="0"/>
      <c r="VR134" s="0"/>
      <c r="VS134" s="0"/>
      <c r="VT134" s="0"/>
      <c r="VU134" s="0"/>
      <c r="VV134" s="0"/>
      <c r="VW134" s="0"/>
      <c r="VX134" s="0"/>
      <c r="VY134" s="0"/>
      <c r="VZ134" s="0"/>
      <c r="WA134" s="0"/>
      <c r="WB134" s="0"/>
      <c r="WC134" s="0"/>
      <c r="WD134" s="0"/>
      <c r="WE134" s="0"/>
      <c r="WF134" s="0"/>
      <c r="WG134" s="0"/>
      <c r="WH134" s="0"/>
      <c r="WI134" s="0"/>
      <c r="WJ134" s="0"/>
      <c r="WK134" s="0"/>
      <c r="WL134" s="0"/>
      <c r="WM134" s="0"/>
      <c r="WN134" s="0"/>
      <c r="WO134" s="0"/>
      <c r="WP134" s="0"/>
      <c r="WQ134" s="0"/>
      <c r="WR134" s="0"/>
      <c r="WS134" s="0"/>
      <c r="WT134" s="0"/>
      <c r="WU134" s="0"/>
      <c r="WV134" s="0"/>
      <c r="WW134" s="0"/>
      <c r="WX134" s="0"/>
      <c r="WY134" s="0"/>
      <c r="WZ134" s="0"/>
      <c r="XA134" s="0"/>
      <c r="XB134" s="0"/>
      <c r="XC134" s="0"/>
      <c r="XD134" s="0"/>
      <c r="XE134" s="0"/>
      <c r="XF134" s="0"/>
      <c r="XG134" s="0"/>
      <c r="XH134" s="0"/>
      <c r="XI134" s="0"/>
      <c r="XJ134" s="0"/>
      <c r="XK134" s="0"/>
      <c r="XL134" s="0"/>
      <c r="XM134" s="0"/>
      <c r="XN134" s="0"/>
      <c r="XO134" s="0"/>
      <c r="XP134" s="0"/>
      <c r="XQ134" s="0"/>
      <c r="XR134" s="0"/>
      <c r="XS134" s="0"/>
      <c r="XT134" s="0"/>
      <c r="XU134" s="0"/>
      <c r="XV134" s="0"/>
      <c r="XW134" s="0"/>
      <c r="XX134" s="0"/>
      <c r="XY134" s="0"/>
      <c r="XZ134" s="0"/>
      <c r="YA134" s="0"/>
      <c r="YB134" s="0"/>
      <c r="YC134" s="0"/>
      <c r="YD134" s="0"/>
      <c r="YE134" s="0"/>
      <c r="YF134" s="0"/>
      <c r="YG134" s="0"/>
      <c r="YH134" s="0"/>
      <c r="YI134" s="0"/>
      <c r="YJ134" s="0"/>
      <c r="YK134" s="0"/>
      <c r="YL134" s="0"/>
      <c r="YM134" s="0"/>
      <c r="YN134" s="0"/>
      <c r="YO134" s="0"/>
      <c r="YP134" s="0"/>
      <c r="YQ134" s="0"/>
      <c r="YR134" s="0"/>
      <c r="YS134" s="0"/>
      <c r="YT134" s="0"/>
      <c r="YU134" s="0"/>
      <c r="YV134" s="0"/>
      <c r="YW134" s="0"/>
      <c r="YX134" s="0"/>
      <c r="YY134" s="0"/>
      <c r="YZ134" s="0"/>
      <c r="ZA134" s="0"/>
      <c r="ZB134" s="0"/>
      <c r="ZC134" s="0"/>
      <c r="ZD134" s="0"/>
      <c r="ZE134" s="0"/>
      <c r="ZF134" s="0"/>
      <c r="ZG134" s="0"/>
      <c r="ZH134" s="0"/>
      <c r="ZI134" s="0"/>
      <c r="ZJ134" s="0"/>
      <c r="ZK134" s="0"/>
      <c r="ZL134" s="0"/>
      <c r="ZM134" s="0"/>
      <c r="ZN134" s="0"/>
      <c r="ZO134" s="0"/>
      <c r="ZP134" s="0"/>
      <c r="ZQ134" s="0"/>
      <c r="ZR134" s="0"/>
      <c r="ZS134" s="0"/>
      <c r="ZT134" s="0"/>
      <c r="ZU134" s="0"/>
      <c r="ZV134" s="0"/>
      <c r="ZW134" s="0"/>
      <c r="ZX134" s="0"/>
      <c r="ZY134" s="0"/>
      <c r="ZZ134" s="0"/>
      <c r="AAA134" s="0"/>
      <c r="AAB134" s="0"/>
      <c r="AAC134" s="0"/>
      <c r="AAD134" s="0"/>
      <c r="AAE134" s="0"/>
      <c r="AAF134" s="0"/>
      <c r="AAG134" s="0"/>
      <c r="AAH134" s="0"/>
      <c r="AAI134" s="0"/>
      <c r="AAJ134" s="0"/>
      <c r="AAK134" s="0"/>
      <c r="AAL134" s="0"/>
      <c r="AAM134" s="0"/>
      <c r="AAN134" s="0"/>
      <c r="AAO134" s="0"/>
      <c r="AAP134" s="0"/>
      <c r="AAQ134" s="0"/>
      <c r="AAR134" s="0"/>
      <c r="AAS134" s="0"/>
      <c r="AAT134" s="0"/>
      <c r="AAU134" s="0"/>
      <c r="AAV134" s="0"/>
      <c r="AAW134" s="0"/>
      <c r="AAX134" s="0"/>
      <c r="AAY134" s="0"/>
      <c r="AAZ134" s="0"/>
      <c r="ABA134" s="0"/>
      <c r="ABB134" s="0"/>
      <c r="ABC134" s="0"/>
      <c r="ABD134" s="0"/>
      <c r="ABE134" s="0"/>
      <c r="ABF134" s="0"/>
      <c r="ABG134" s="0"/>
      <c r="ABH134" s="0"/>
      <c r="ABI134" s="0"/>
      <c r="ABJ134" s="0"/>
      <c r="ABK134" s="0"/>
      <c r="ABL134" s="0"/>
      <c r="ABM134" s="0"/>
      <c r="ABN134" s="0"/>
      <c r="ABO134" s="0"/>
      <c r="ABP134" s="0"/>
      <c r="ABQ134" s="0"/>
      <c r="ABR134" s="0"/>
      <c r="ABS134" s="0"/>
      <c r="ABT134" s="0"/>
      <c r="ABU134" s="0"/>
      <c r="ABV134" s="0"/>
      <c r="ABW134" s="0"/>
      <c r="ABX134" s="0"/>
      <c r="ABY134" s="0"/>
      <c r="ABZ134" s="0"/>
      <c r="ACA134" s="0"/>
      <c r="ACB134" s="0"/>
      <c r="ACC134" s="0"/>
      <c r="ACD134" s="0"/>
      <c r="ACE134" s="0"/>
      <c r="ACF134" s="0"/>
      <c r="ACG134" s="0"/>
      <c r="ACH134" s="0"/>
      <c r="ACI134" s="0"/>
      <c r="ACJ134" s="0"/>
      <c r="ACK134" s="0"/>
      <c r="ACL134" s="0"/>
      <c r="ACM134" s="0"/>
      <c r="ACN134" s="0"/>
      <c r="ACO134" s="0"/>
      <c r="ACP134" s="0"/>
      <c r="ACQ134" s="0"/>
      <c r="ACR134" s="0"/>
      <c r="ACS134" s="0"/>
      <c r="ACT134" s="0"/>
      <c r="ACU134" s="0"/>
      <c r="ACV134" s="0"/>
      <c r="ACW134" s="0"/>
      <c r="ACX134" s="0"/>
      <c r="ACY134" s="0"/>
      <c r="ACZ134" s="0"/>
      <c r="ADA134" s="0"/>
      <c r="ADB134" s="0"/>
      <c r="ADC134" s="0"/>
      <c r="ADD134" s="0"/>
      <c r="ADE134" s="0"/>
      <c r="ADF134" s="0"/>
      <c r="ADG134" s="0"/>
      <c r="ADH134" s="0"/>
      <c r="ADI134" s="0"/>
      <c r="ADJ134" s="0"/>
      <c r="ADK134" s="0"/>
      <c r="ADL134" s="0"/>
      <c r="ADM134" s="0"/>
      <c r="ADN134" s="0"/>
      <c r="ADO134" s="0"/>
      <c r="ADP134" s="0"/>
      <c r="ADQ134" s="0"/>
      <c r="ADR134" s="0"/>
      <c r="ADS134" s="0"/>
      <c r="ADT134" s="0"/>
      <c r="ADU134" s="0"/>
      <c r="ADV134" s="0"/>
      <c r="ADW134" s="0"/>
      <c r="ADX134" s="0"/>
      <c r="ADY134" s="0"/>
      <c r="ADZ134" s="0"/>
      <c r="AEA134" s="0"/>
      <c r="AEB134" s="0"/>
      <c r="AEC134" s="0"/>
      <c r="AED134" s="0"/>
      <c r="AEE134" s="0"/>
      <c r="AEF134" s="0"/>
      <c r="AEG134" s="0"/>
      <c r="AEH134" s="0"/>
      <c r="AEI134" s="0"/>
      <c r="AEJ134" s="0"/>
      <c r="AEK134" s="0"/>
      <c r="AEL134" s="0"/>
      <c r="AEM134" s="0"/>
      <c r="AEN134" s="0"/>
      <c r="AEO134" s="0"/>
      <c r="AEP134" s="0"/>
      <c r="AEQ134" s="0"/>
      <c r="AER134" s="0"/>
      <c r="AES134" s="0"/>
      <c r="AET134" s="0"/>
      <c r="AEU134" s="0"/>
      <c r="AEV134" s="0"/>
      <c r="AEW134" s="0"/>
      <c r="AEX134" s="0"/>
      <c r="AEY134" s="0"/>
      <c r="AEZ134" s="0"/>
      <c r="AFA134" s="0"/>
      <c r="AFB134" s="0"/>
      <c r="AFC134" s="0"/>
      <c r="AFD134" s="0"/>
      <c r="AFE134" s="0"/>
      <c r="AFF134" s="0"/>
      <c r="AFG134" s="0"/>
      <c r="AFH134" s="0"/>
      <c r="AFI134" s="0"/>
      <c r="AFJ134" s="0"/>
      <c r="AFK134" s="0"/>
      <c r="AFL134" s="0"/>
      <c r="AFM134" s="0"/>
      <c r="AFN134" s="0"/>
      <c r="AFO134" s="0"/>
      <c r="AFP134" s="0"/>
      <c r="AFQ134" s="0"/>
      <c r="AFR134" s="0"/>
      <c r="AFS134" s="0"/>
      <c r="AFT134" s="0"/>
      <c r="AFU134" s="0"/>
      <c r="AFV134" s="0"/>
      <c r="AFW134" s="0"/>
      <c r="AFX134" s="0"/>
      <c r="AFY134" s="0"/>
      <c r="AFZ134" s="0"/>
      <c r="AGA134" s="0"/>
      <c r="AGB134" s="0"/>
      <c r="AGC134" s="0"/>
      <c r="AGD134" s="0"/>
      <c r="AGE134" s="0"/>
      <c r="AGF134" s="0"/>
      <c r="AGG134" s="0"/>
      <c r="AGH134" s="0"/>
      <c r="AGI134" s="0"/>
      <c r="AGJ134" s="0"/>
      <c r="AGK134" s="0"/>
      <c r="AGL134" s="0"/>
      <c r="AGM134" s="0"/>
      <c r="AGN134" s="0"/>
      <c r="AGO134" s="0"/>
      <c r="AGP134" s="0"/>
      <c r="AGQ134" s="0"/>
      <c r="AGR134" s="0"/>
      <c r="AGS134" s="0"/>
      <c r="AGT134" s="0"/>
      <c r="AGU134" s="0"/>
      <c r="AGV134" s="0"/>
      <c r="AGW134" s="0"/>
      <c r="AGX134" s="0"/>
      <c r="AGY134" s="0"/>
      <c r="AGZ134" s="0"/>
      <c r="AHA134" s="0"/>
      <c r="AHB134" s="0"/>
      <c r="AHC134" s="0"/>
      <c r="AHD134" s="0"/>
      <c r="AHE134" s="0"/>
      <c r="AHF134" s="0"/>
      <c r="AHG134" s="0"/>
      <c r="AHH134" s="0"/>
      <c r="AHI134" s="0"/>
      <c r="AHJ134" s="0"/>
      <c r="AHK134" s="0"/>
      <c r="AHL134" s="0"/>
      <c r="AHM134" s="0"/>
      <c r="AHN134" s="0"/>
      <c r="AHO134" s="0"/>
      <c r="AHP134" s="0"/>
      <c r="AHQ134" s="0"/>
      <c r="AHR134" s="0"/>
      <c r="AHS134" s="0"/>
      <c r="AHT134" s="0"/>
      <c r="AHU134" s="0"/>
      <c r="AHV134" s="0"/>
      <c r="AHW134" s="0"/>
      <c r="AHX134" s="0"/>
      <c r="AHY134" s="0"/>
      <c r="AHZ134" s="0"/>
      <c r="AIA134" s="0"/>
      <c r="AIB134" s="0"/>
      <c r="AIC134" s="0"/>
      <c r="AID134" s="0"/>
      <c r="AIE134" s="0"/>
      <c r="AIF134" s="0"/>
      <c r="AIG134" s="0"/>
      <c r="AIH134" s="0"/>
      <c r="AII134" s="0"/>
      <c r="AIJ134" s="0"/>
      <c r="AIK134" s="0"/>
      <c r="AIL134" s="0"/>
      <c r="AIM134" s="0"/>
      <c r="AIN134" s="0"/>
      <c r="AIO134" s="0"/>
      <c r="AIP134" s="0"/>
      <c r="AIQ134" s="0"/>
      <c r="AIR134" s="0"/>
      <c r="AIS134" s="0"/>
      <c r="AIT134" s="0"/>
      <c r="AIU134" s="0"/>
      <c r="AIV134" s="0"/>
      <c r="AIW134" s="0"/>
      <c r="AIX134" s="0"/>
      <c r="AIY134" s="0"/>
      <c r="AIZ134" s="0"/>
      <c r="AJA134" s="0"/>
      <c r="AJB134" s="0"/>
      <c r="AJC134" s="0"/>
      <c r="AJD134" s="0"/>
      <c r="AJE134" s="0"/>
      <c r="AJF134" s="0"/>
      <c r="AJG134" s="0"/>
      <c r="AJH134" s="0"/>
      <c r="AJI134" s="0"/>
      <c r="AJJ134" s="0"/>
      <c r="AJK134" s="0"/>
      <c r="AJL134" s="0"/>
      <c r="AJM134" s="0"/>
      <c r="AJN134" s="0"/>
      <c r="AJO134" s="0"/>
      <c r="AJP134" s="0"/>
      <c r="AJQ134" s="0"/>
      <c r="AJR134" s="0"/>
      <c r="AJS134" s="0"/>
      <c r="AJT134" s="0"/>
      <c r="AJU134" s="0"/>
      <c r="AJV134" s="0"/>
      <c r="AJW134" s="0"/>
      <c r="AJX134" s="0"/>
      <c r="AJY134" s="0"/>
      <c r="AJZ134" s="0"/>
      <c r="AKA134" s="0"/>
      <c r="AKB134" s="0"/>
      <c r="AKC134" s="0"/>
      <c r="AKD134" s="0"/>
      <c r="AKE134" s="0"/>
      <c r="AKF134" s="0"/>
      <c r="AKG134" s="0"/>
      <c r="AKH134" s="0"/>
      <c r="AKI134" s="0"/>
      <c r="AKJ134" s="0"/>
      <c r="AKK134" s="0"/>
      <c r="AKL134" s="0"/>
      <c r="AKM134" s="0"/>
      <c r="AKN134" s="0"/>
      <c r="AKO134" s="0"/>
      <c r="AKP134" s="0"/>
      <c r="AKQ134" s="0"/>
      <c r="AKR134" s="0"/>
      <c r="AKS134" s="0"/>
      <c r="AKT134" s="0"/>
      <c r="AKU134" s="0"/>
      <c r="AKV134" s="0"/>
      <c r="AKW134" s="0"/>
      <c r="AKX134" s="0"/>
      <c r="AKY134" s="0"/>
      <c r="AKZ134" s="0"/>
      <c r="ALA134" s="0"/>
      <c r="ALB134" s="0"/>
      <c r="ALC134" s="0"/>
      <c r="ALD134" s="0"/>
      <c r="ALE134" s="0"/>
      <c r="ALF134" s="0"/>
      <c r="ALG134" s="0"/>
      <c r="ALH134" s="0"/>
      <c r="ALI134" s="0"/>
      <c r="ALJ134" s="0"/>
      <c r="ALK134" s="0"/>
      <c r="ALL134" s="0"/>
      <c r="ALM134" s="0"/>
      <c r="ALN134" s="0"/>
      <c r="ALO134" s="0"/>
      <c r="ALP134" s="0"/>
      <c r="ALQ134" s="0"/>
      <c r="ALR134" s="0"/>
      <c r="ALS134" s="0"/>
      <c r="ALT134" s="0"/>
      <c r="ALU134" s="0"/>
      <c r="ALV134" s="0"/>
      <c r="ALW134" s="0"/>
      <c r="ALX134" s="0"/>
      <c r="ALY134" s="0"/>
      <c r="ALZ134" s="0"/>
      <c r="AMA134" s="0"/>
      <c r="AMB134" s="0"/>
      <c r="AMC134" s="0"/>
      <c r="AMD134" s="0"/>
      <c r="AME134" s="0"/>
      <c r="AMF134" s="0"/>
      <c r="AMG134" s="0"/>
      <c r="AMH134" s="0"/>
      <c r="AMI134" s="0"/>
      <c r="AMJ134" s="0"/>
    </row>
    <row r="135" customFormat="false" ht="22.95" hidden="false" customHeight="true" outlineLevel="0" collapsed="false">
      <c r="A135" s="66"/>
      <c r="B135" s="401"/>
      <c r="C135" s="401"/>
      <c r="D135" s="401"/>
      <c r="E135" s="401"/>
      <c r="F135" s="405"/>
      <c r="G135" s="396" t="s">
        <v>177</v>
      </c>
      <c r="H135" s="396"/>
      <c r="I135" s="396"/>
      <c r="J135" s="396"/>
      <c r="K135" s="396"/>
      <c r="L135" s="396"/>
      <c r="M135" s="396"/>
      <c r="N135" s="396"/>
      <c r="O135" s="396"/>
      <c r="P135" s="396"/>
      <c r="Q135" s="396"/>
      <c r="R135" s="396"/>
      <c r="S135" s="396"/>
      <c r="T135" s="396"/>
      <c r="U135" s="396"/>
      <c r="V135" s="396"/>
      <c r="W135" s="396"/>
      <c r="X135" s="396"/>
      <c r="Y135" s="396"/>
      <c r="Z135" s="396"/>
      <c r="AA135" s="396"/>
      <c r="AB135" s="396"/>
      <c r="AC135" s="396"/>
      <c r="AD135" s="396"/>
      <c r="AE135" s="396"/>
      <c r="AF135" s="396"/>
      <c r="AG135" s="396"/>
      <c r="AH135" s="396"/>
      <c r="AI135" s="396"/>
      <c r="AJ135" s="396"/>
      <c r="AK135" s="396"/>
      <c r="AL135" s="406"/>
      <c r="AM135" s="303" t="n">
        <f aca="false">FALSE()</f>
        <v>0</v>
      </c>
      <c r="AN135" s="303"/>
      <c r="AO135" s="320"/>
      <c r="AP135" s="0"/>
      <c r="AQ135" s="385"/>
      <c r="AR135" s="385"/>
      <c r="AS135" s="385"/>
      <c r="AT135" s="385"/>
      <c r="AU135" s="385"/>
      <c r="AV135" s="385"/>
      <c r="AW135" s="385"/>
      <c r="AX135" s="385"/>
      <c r="AY135" s="385"/>
      <c r="AZ135" s="385"/>
      <c r="BA135" s="385"/>
      <c r="BB135" s="385"/>
      <c r="BC135" s="385"/>
      <c r="BD135" s="385"/>
      <c r="BE135" s="385"/>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c r="IX135" s="0"/>
      <c r="IY135" s="0"/>
      <c r="IZ135" s="0"/>
      <c r="JA135" s="0"/>
      <c r="JB135" s="0"/>
      <c r="JC135" s="0"/>
      <c r="JD135" s="0"/>
      <c r="JE135" s="0"/>
      <c r="JF135" s="0"/>
      <c r="JG135" s="0"/>
      <c r="JH135" s="0"/>
      <c r="JI135" s="0"/>
      <c r="JJ135" s="0"/>
      <c r="JK135" s="0"/>
      <c r="JL135" s="0"/>
      <c r="JM135" s="0"/>
      <c r="JN135" s="0"/>
      <c r="JO135" s="0"/>
      <c r="JP135" s="0"/>
      <c r="JQ135" s="0"/>
      <c r="JR135" s="0"/>
      <c r="JS135" s="0"/>
      <c r="JT135" s="0"/>
      <c r="JU135" s="0"/>
      <c r="JV135" s="0"/>
      <c r="JW135" s="0"/>
      <c r="JX135" s="0"/>
      <c r="JY135" s="0"/>
      <c r="JZ135" s="0"/>
      <c r="KA135" s="0"/>
      <c r="KB135" s="0"/>
      <c r="KC135" s="0"/>
      <c r="KD135" s="0"/>
      <c r="KE135" s="0"/>
      <c r="KF135" s="0"/>
      <c r="KG135" s="0"/>
      <c r="KH135" s="0"/>
      <c r="KI135" s="0"/>
      <c r="KJ135" s="0"/>
      <c r="KK135" s="0"/>
      <c r="KL135" s="0"/>
      <c r="KM135" s="0"/>
      <c r="KN135" s="0"/>
      <c r="KO135" s="0"/>
      <c r="KP135" s="0"/>
      <c r="KQ135" s="0"/>
      <c r="KR135" s="0"/>
      <c r="KS135" s="0"/>
      <c r="KT135" s="0"/>
      <c r="KU135" s="0"/>
      <c r="KV135" s="0"/>
      <c r="KW135" s="0"/>
      <c r="KX135" s="0"/>
      <c r="KY135" s="0"/>
      <c r="KZ135" s="0"/>
      <c r="LA135" s="0"/>
      <c r="LB135" s="0"/>
      <c r="LC135" s="0"/>
      <c r="LD135" s="0"/>
      <c r="LE135" s="0"/>
      <c r="LF135" s="0"/>
      <c r="LG135" s="0"/>
      <c r="LH135" s="0"/>
      <c r="LI135" s="0"/>
      <c r="LJ135" s="0"/>
      <c r="LK135" s="0"/>
      <c r="LL135" s="0"/>
      <c r="LM135" s="0"/>
      <c r="LN135" s="0"/>
      <c r="LO135" s="0"/>
      <c r="LP135" s="0"/>
      <c r="LQ135" s="0"/>
      <c r="LR135" s="0"/>
      <c r="LS135" s="0"/>
      <c r="LT135" s="0"/>
      <c r="LU135" s="0"/>
      <c r="LV135" s="0"/>
      <c r="LW135" s="0"/>
      <c r="LX135" s="0"/>
      <c r="LY135" s="0"/>
      <c r="LZ135" s="0"/>
      <c r="MA135" s="0"/>
      <c r="MB135" s="0"/>
      <c r="MC135" s="0"/>
      <c r="MD135" s="0"/>
      <c r="ME135" s="0"/>
      <c r="MF135" s="0"/>
      <c r="MG135" s="0"/>
      <c r="MH135" s="0"/>
      <c r="MI135" s="0"/>
      <c r="MJ135" s="0"/>
      <c r="MK135" s="0"/>
      <c r="ML135" s="0"/>
      <c r="MM135" s="0"/>
      <c r="MN135" s="0"/>
      <c r="MO135" s="0"/>
      <c r="MP135" s="0"/>
      <c r="MQ135" s="0"/>
      <c r="MR135" s="0"/>
      <c r="MS135" s="0"/>
      <c r="MT135" s="0"/>
      <c r="MU135" s="0"/>
      <c r="MV135" s="0"/>
      <c r="MW135" s="0"/>
      <c r="MX135" s="0"/>
      <c r="MY135" s="0"/>
      <c r="MZ135" s="0"/>
      <c r="NA135" s="0"/>
      <c r="NB135" s="0"/>
      <c r="NC135" s="0"/>
      <c r="ND135" s="0"/>
      <c r="NE135" s="0"/>
      <c r="NF135" s="0"/>
      <c r="NG135" s="0"/>
      <c r="NH135" s="0"/>
      <c r="NI135" s="0"/>
      <c r="NJ135" s="0"/>
      <c r="NK135" s="0"/>
      <c r="NL135" s="0"/>
      <c r="NM135" s="0"/>
      <c r="NN135" s="0"/>
      <c r="NO135" s="0"/>
      <c r="NP135" s="0"/>
      <c r="NQ135" s="0"/>
      <c r="NR135" s="0"/>
      <c r="NS135" s="0"/>
      <c r="NT135" s="0"/>
      <c r="NU135" s="0"/>
      <c r="NV135" s="0"/>
      <c r="NW135" s="0"/>
      <c r="NX135" s="0"/>
      <c r="NY135" s="0"/>
      <c r="NZ135" s="0"/>
      <c r="OA135" s="0"/>
      <c r="OB135" s="0"/>
      <c r="OC135" s="0"/>
      <c r="OD135" s="0"/>
      <c r="OE135" s="0"/>
      <c r="OF135" s="0"/>
      <c r="OG135" s="0"/>
      <c r="OH135" s="0"/>
      <c r="OI135" s="0"/>
      <c r="OJ135" s="0"/>
      <c r="OK135" s="0"/>
      <c r="OL135" s="0"/>
      <c r="OM135" s="0"/>
      <c r="ON135" s="0"/>
      <c r="OO135" s="0"/>
      <c r="OP135" s="0"/>
      <c r="OQ135" s="0"/>
      <c r="OR135" s="0"/>
      <c r="OS135" s="0"/>
      <c r="OT135" s="0"/>
      <c r="OU135" s="0"/>
      <c r="OV135" s="0"/>
      <c r="OW135" s="0"/>
      <c r="OX135" s="0"/>
      <c r="OY135" s="0"/>
      <c r="OZ135" s="0"/>
      <c r="PA135" s="0"/>
      <c r="PB135" s="0"/>
      <c r="PC135" s="0"/>
      <c r="PD135" s="0"/>
      <c r="PE135" s="0"/>
      <c r="PF135" s="0"/>
      <c r="PG135" s="0"/>
      <c r="PH135" s="0"/>
      <c r="PI135" s="0"/>
      <c r="PJ135" s="0"/>
      <c r="PK135" s="0"/>
      <c r="PL135" s="0"/>
      <c r="PM135" s="0"/>
      <c r="PN135" s="0"/>
      <c r="PO135" s="0"/>
      <c r="PP135" s="0"/>
      <c r="PQ135" s="0"/>
      <c r="PR135" s="0"/>
      <c r="PS135" s="0"/>
      <c r="PT135" s="0"/>
      <c r="PU135" s="0"/>
      <c r="PV135" s="0"/>
      <c r="PW135" s="0"/>
      <c r="PX135" s="0"/>
      <c r="PY135" s="0"/>
      <c r="PZ135" s="0"/>
      <c r="QA135" s="0"/>
      <c r="QB135" s="0"/>
      <c r="QC135" s="0"/>
      <c r="QD135" s="0"/>
      <c r="QE135" s="0"/>
      <c r="QF135" s="0"/>
      <c r="QG135" s="0"/>
      <c r="QH135" s="0"/>
      <c r="QI135" s="0"/>
      <c r="QJ135" s="0"/>
      <c r="QK135" s="0"/>
      <c r="QL135" s="0"/>
      <c r="QM135" s="0"/>
      <c r="QN135" s="0"/>
      <c r="QO135" s="0"/>
      <c r="QP135" s="0"/>
      <c r="QQ135" s="0"/>
      <c r="QR135" s="0"/>
      <c r="QS135" s="0"/>
      <c r="QT135" s="0"/>
      <c r="QU135" s="0"/>
      <c r="QV135" s="0"/>
      <c r="QW135" s="0"/>
      <c r="QX135" s="0"/>
      <c r="QY135" s="0"/>
      <c r="QZ135" s="0"/>
      <c r="RA135" s="0"/>
      <c r="RB135" s="0"/>
      <c r="RC135" s="0"/>
      <c r="RD135" s="0"/>
      <c r="RE135" s="0"/>
      <c r="RF135" s="0"/>
      <c r="RG135" s="0"/>
      <c r="RH135" s="0"/>
      <c r="RI135" s="0"/>
      <c r="RJ135" s="0"/>
      <c r="RK135" s="0"/>
      <c r="RL135" s="0"/>
      <c r="RM135" s="0"/>
      <c r="RN135" s="0"/>
      <c r="RO135" s="0"/>
      <c r="RP135" s="0"/>
      <c r="RQ135" s="0"/>
      <c r="RR135" s="0"/>
      <c r="RS135" s="0"/>
      <c r="RT135" s="0"/>
      <c r="RU135" s="0"/>
      <c r="RV135" s="0"/>
      <c r="RW135" s="0"/>
      <c r="RX135" s="0"/>
      <c r="RY135" s="0"/>
      <c r="RZ135" s="0"/>
      <c r="SA135" s="0"/>
      <c r="SB135" s="0"/>
      <c r="SC135" s="0"/>
      <c r="SD135" s="0"/>
      <c r="SE135" s="0"/>
      <c r="SF135" s="0"/>
      <c r="SG135" s="0"/>
      <c r="SH135" s="0"/>
      <c r="SI135" s="0"/>
      <c r="SJ135" s="0"/>
      <c r="SK135" s="0"/>
      <c r="SL135" s="0"/>
      <c r="SM135" s="0"/>
      <c r="SN135" s="0"/>
      <c r="SO135" s="0"/>
      <c r="SP135" s="0"/>
      <c r="SQ135" s="0"/>
      <c r="SR135" s="0"/>
      <c r="SS135" s="0"/>
      <c r="ST135" s="0"/>
      <c r="SU135" s="0"/>
      <c r="SV135" s="0"/>
      <c r="SW135" s="0"/>
      <c r="SX135" s="0"/>
      <c r="SY135" s="0"/>
      <c r="SZ135" s="0"/>
      <c r="TA135" s="0"/>
      <c r="TB135" s="0"/>
      <c r="TC135" s="0"/>
      <c r="TD135" s="0"/>
      <c r="TE135" s="0"/>
      <c r="TF135" s="0"/>
      <c r="TG135" s="0"/>
      <c r="TH135" s="0"/>
      <c r="TI135" s="0"/>
      <c r="TJ135" s="0"/>
      <c r="TK135" s="0"/>
      <c r="TL135" s="0"/>
      <c r="TM135" s="0"/>
      <c r="TN135" s="0"/>
      <c r="TO135" s="0"/>
      <c r="TP135" s="0"/>
      <c r="TQ135" s="0"/>
      <c r="TR135" s="0"/>
      <c r="TS135" s="0"/>
      <c r="TT135" s="0"/>
      <c r="TU135" s="0"/>
      <c r="TV135" s="0"/>
      <c r="TW135" s="0"/>
      <c r="TX135" s="0"/>
      <c r="TY135" s="0"/>
      <c r="TZ135" s="0"/>
      <c r="UA135" s="0"/>
      <c r="UB135" s="0"/>
      <c r="UC135" s="0"/>
      <c r="UD135" s="0"/>
      <c r="UE135" s="0"/>
      <c r="UF135" s="0"/>
      <c r="UG135" s="0"/>
      <c r="UH135" s="0"/>
      <c r="UI135" s="0"/>
      <c r="UJ135" s="0"/>
      <c r="UK135" s="0"/>
      <c r="UL135" s="0"/>
      <c r="UM135" s="0"/>
      <c r="UN135" s="0"/>
      <c r="UO135" s="0"/>
      <c r="UP135" s="0"/>
      <c r="UQ135" s="0"/>
      <c r="UR135" s="0"/>
      <c r="US135" s="0"/>
      <c r="UT135" s="0"/>
      <c r="UU135" s="0"/>
      <c r="UV135" s="0"/>
      <c r="UW135" s="0"/>
      <c r="UX135" s="0"/>
      <c r="UY135" s="0"/>
      <c r="UZ135" s="0"/>
      <c r="VA135" s="0"/>
      <c r="VB135" s="0"/>
      <c r="VC135" s="0"/>
      <c r="VD135" s="0"/>
      <c r="VE135" s="0"/>
      <c r="VF135" s="0"/>
      <c r="VG135" s="0"/>
      <c r="VH135" s="0"/>
      <c r="VI135" s="0"/>
      <c r="VJ135" s="0"/>
      <c r="VK135" s="0"/>
      <c r="VL135" s="0"/>
      <c r="VM135" s="0"/>
      <c r="VN135" s="0"/>
      <c r="VO135" s="0"/>
      <c r="VP135" s="0"/>
      <c r="VQ135" s="0"/>
      <c r="VR135" s="0"/>
      <c r="VS135" s="0"/>
      <c r="VT135" s="0"/>
      <c r="VU135" s="0"/>
      <c r="VV135" s="0"/>
      <c r="VW135" s="0"/>
      <c r="VX135" s="0"/>
      <c r="VY135" s="0"/>
      <c r="VZ135" s="0"/>
      <c r="WA135" s="0"/>
      <c r="WB135" s="0"/>
      <c r="WC135" s="0"/>
      <c r="WD135" s="0"/>
      <c r="WE135" s="0"/>
      <c r="WF135" s="0"/>
      <c r="WG135" s="0"/>
      <c r="WH135" s="0"/>
      <c r="WI135" s="0"/>
      <c r="WJ135" s="0"/>
      <c r="WK135" s="0"/>
      <c r="WL135" s="0"/>
      <c r="WM135" s="0"/>
      <c r="WN135" s="0"/>
      <c r="WO135" s="0"/>
      <c r="WP135" s="0"/>
      <c r="WQ135" s="0"/>
      <c r="WR135" s="0"/>
      <c r="WS135" s="0"/>
      <c r="WT135" s="0"/>
      <c r="WU135" s="0"/>
      <c r="WV135" s="0"/>
      <c r="WW135" s="0"/>
      <c r="WX135" s="0"/>
      <c r="WY135" s="0"/>
      <c r="WZ135" s="0"/>
      <c r="XA135" s="0"/>
      <c r="XB135" s="0"/>
      <c r="XC135" s="0"/>
      <c r="XD135" s="0"/>
      <c r="XE135" s="0"/>
      <c r="XF135" s="0"/>
      <c r="XG135" s="0"/>
      <c r="XH135" s="0"/>
      <c r="XI135" s="0"/>
      <c r="XJ135" s="0"/>
      <c r="XK135" s="0"/>
      <c r="XL135" s="0"/>
      <c r="XM135" s="0"/>
      <c r="XN135" s="0"/>
      <c r="XO135" s="0"/>
      <c r="XP135" s="0"/>
      <c r="XQ135" s="0"/>
      <c r="XR135" s="0"/>
      <c r="XS135" s="0"/>
      <c r="XT135" s="0"/>
      <c r="XU135" s="0"/>
      <c r="XV135" s="0"/>
      <c r="XW135" s="0"/>
      <c r="XX135" s="0"/>
      <c r="XY135" s="0"/>
      <c r="XZ135" s="0"/>
      <c r="YA135" s="0"/>
      <c r="YB135" s="0"/>
      <c r="YC135" s="0"/>
      <c r="YD135" s="0"/>
      <c r="YE135" s="0"/>
      <c r="YF135" s="0"/>
      <c r="YG135" s="0"/>
      <c r="YH135" s="0"/>
      <c r="YI135" s="0"/>
      <c r="YJ135" s="0"/>
      <c r="YK135" s="0"/>
      <c r="YL135" s="0"/>
      <c r="YM135" s="0"/>
      <c r="YN135" s="0"/>
      <c r="YO135" s="0"/>
      <c r="YP135" s="0"/>
      <c r="YQ135" s="0"/>
      <c r="YR135" s="0"/>
      <c r="YS135" s="0"/>
      <c r="YT135" s="0"/>
      <c r="YU135" s="0"/>
      <c r="YV135" s="0"/>
      <c r="YW135" s="0"/>
      <c r="YX135" s="0"/>
      <c r="YY135" s="0"/>
      <c r="YZ135" s="0"/>
      <c r="ZA135" s="0"/>
      <c r="ZB135" s="0"/>
      <c r="ZC135" s="0"/>
      <c r="ZD135" s="0"/>
      <c r="ZE135" s="0"/>
      <c r="ZF135" s="0"/>
      <c r="ZG135" s="0"/>
      <c r="ZH135" s="0"/>
      <c r="ZI135" s="0"/>
      <c r="ZJ135" s="0"/>
      <c r="ZK135" s="0"/>
      <c r="ZL135" s="0"/>
      <c r="ZM135" s="0"/>
      <c r="ZN135" s="0"/>
      <c r="ZO135" s="0"/>
      <c r="ZP135" s="0"/>
      <c r="ZQ135" s="0"/>
      <c r="ZR135" s="0"/>
      <c r="ZS135" s="0"/>
      <c r="ZT135" s="0"/>
      <c r="ZU135" s="0"/>
      <c r="ZV135" s="0"/>
      <c r="ZW135" s="0"/>
      <c r="ZX135" s="0"/>
      <c r="ZY135" s="0"/>
      <c r="ZZ135" s="0"/>
      <c r="AAA135" s="0"/>
      <c r="AAB135" s="0"/>
      <c r="AAC135" s="0"/>
      <c r="AAD135" s="0"/>
      <c r="AAE135" s="0"/>
      <c r="AAF135" s="0"/>
      <c r="AAG135" s="0"/>
      <c r="AAH135" s="0"/>
      <c r="AAI135" s="0"/>
      <c r="AAJ135" s="0"/>
      <c r="AAK135" s="0"/>
      <c r="AAL135" s="0"/>
      <c r="AAM135" s="0"/>
      <c r="AAN135" s="0"/>
      <c r="AAO135" s="0"/>
      <c r="AAP135" s="0"/>
      <c r="AAQ135" s="0"/>
      <c r="AAR135" s="0"/>
      <c r="AAS135" s="0"/>
      <c r="AAT135" s="0"/>
      <c r="AAU135" s="0"/>
      <c r="AAV135" s="0"/>
      <c r="AAW135" s="0"/>
      <c r="AAX135" s="0"/>
      <c r="AAY135" s="0"/>
      <c r="AAZ135" s="0"/>
      <c r="ABA135" s="0"/>
      <c r="ABB135" s="0"/>
      <c r="ABC135" s="0"/>
      <c r="ABD135" s="0"/>
      <c r="ABE135" s="0"/>
      <c r="ABF135" s="0"/>
      <c r="ABG135" s="0"/>
      <c r="ABH135" s="0"/>
      <c r="ABI135" s="0"/>
      <c r="ABJ135" s="0"/>
      <c r="ABK135" s="0"/>
      <c r="ABL135" s="0"/>
      <c r="ABM135" s="0"/>
      <c r="ABN135" s="0"/>
      <c r="ABO135" s="0"/>
      <c r="ABP135" s="0"/>
      <c r="ABQ135" s="0"/>
      <c r="ABR135" s="0"/>
      <c r="ABS135" s="0"/>
      <c r="ABT135" s="0"/>
      <c r="ABU135" s="0"/>
      <c r="ABV135" s="0"/>
      <c r="ABW135" s="0"/>
      <c r="ABX135" s="0"/>
      <c r="ABY135" s="0"/>
      <c r="ABZ135" s="0"/>
      <c r="ACA135" s="0"/>
      <c r="ACB135" s="0"/>
      <c r="ACC135" s="0"/>
      <c r="ACD135" s="0"/>
      <c r="ACE135" s="0"/>
      <c r="ACF135" s="0"/>
      <c r="ACG135" s="0"/>
      <c r="ACH135" s="0"/>
      <c r="ACI135" s="0"/>
      <c r="ACJ135" s="0"/>
      <c r="ACK135" s="0"/>
      <c r="ACL135" s="0"/>
      <c r="ACM135" s="0"/>
      <c r="ACN135" s="0"/>
      <c r="ACO135" s="0"/>
      <c r="ACP135" s="0"/>
      <c r="ACQ135" s="0"/>
      <c r="ACR135" s="0"/>
      <c r="ACS135" s="0"/>
      <c r="ACT135" s="0"/>
      <c r="ACU135" s="0"/>
      <c r="ACV135" s="0"/>
      <c r="ACW135" s="0"/>
      <c r="ACX135" s="0"/>
      <c r="ACY135" s="0"/>
      <c r="ACZ135" s="0"/>
      <c r="ADA135" s="0"/>
      <c r="ADB135" s="0"/>
      <c r="ADC135" s="0"/>
      <c r="ADD135" s="0"/>
      <c r="ADE135" s="0"/>
      <c r="ADF135" s="0"/>
      <c r="ADG135" s="0"/>
      <c r="ADH135" s="0"/>
      <c r="ADI135" s="0"/>
      <c r="ADJ135" s="0"/>
      <c r="ADK135" s="0"/>
      <c r="ADL135" s="0"/>
      <c r="ADM135" s="0"/>
      <c r="ADN135" s="0"/>
      <c r="ADO135" s="0"/>
      <c r="ADP135" s="0"/>
      <c r="ADQ135" s="0"/>
      <c r="ADR135" s="0"/>
      <c r="ADS135" s="0"/>
      <c r="ADT135" s="0"/>
      <c r="ADU135" s="0"/>
      <c r="ADV135" s="0"/>
      <c r="ADW135" s="0"/>
      <c r="ADX135" s="0"/>
      <c r="ADY135" s="0"/>
      <c r="ADZ135" s="0"/>
      <c r="AEA135" s="0"/>
      <c r="AEB135" s="0"/>
      <c r="AEC135" s="0"/>
      <c r="AED135" s="0"/>
      <c r="AEE135" s="0"/>
      <c r="AEF135" s="0"/>
      <c r="AEG135" s="0"/>
      <c r="AEH135" s="0"/>
      <c r="AEI135" s="0"/>
      <c r="AEJ135" s="0"/>
      <c r="AEK135" s="0"/>
      <c r="AEL135" s="0"/>
      <c r="AEM135" s="0"/>
      <c r="AEN135" s="0"/>
      <c r="AEO135" s="0"/>
      <c r="AEP135" s="0"/>
      <c r="AEQ135" s="0"/>
      <c r="AER135" s="0"/>
      <c r="AES135" s="0"/>
      <c r="AET135" s="0"/>
      <c r="AEU135" s="0"/>
      <c r="AEV135" s="0"/>
      <c r="AEW135" s="0"/>
      <c r="AEX135" s="0"/>
      <c r="AEY135" s="0"/>
      <c r="AEZ135" s="0"/>
      <c r="AFA135" s="0"/>
      <c r="AFB135" s="0"/>
      <c r="AFC135" s="0"/>
      <c r="AFD135" s="0"/>
      <c r="AFE135" s="0"/>
      <c r="AFF135" s="0"/>
      <c r="AFG135" s="0"/>
      <c r="AFH135" s="0"/>
      <c r="AFI135" s="0"/>
      <c r="AFJ135" s="0"/>
      <c r="AFK135" s="0"/>
      <c r="AFL135" s="0"/>
      <c r="AFM135" s="0"/>
      <c r="AFN135" s="0"/>
      <c r="AFO135" s="0"/>
      <c r="AFP135" s="0"/>
      <c r="AFQ135" s="0"/>
      <c r="AFR135" s="0"/>
      <c r="AFS135" s="0"/>
      <c r="AFT135" s="0"/>
      <c r="AFU135" s="0"/>
      <c r="AFV135" s="0"/>
      <c r="AFW135" s="0"/>
      <c r="AFX135" s="0"/>
      <c r="AFY135" s="0"/>
      <c r="AFZ135" s="0"/>
      <c r="AGA135" s="0"/>
      <c r="AGB135" s="0"/>
      <c r="AGC135" s="0"/>
      <c r="AGD135" s="0"/>
      <c r="AGE135" s="0"/>
      <c r="AGF135" s="0"/>
      <c r="AGG135" s="0"/>
      <c r="AGH135" s="0"/>
      <c r="AGI135" s="0"/>
      <c r="AGJ135" s="0"/>
      <c r="AGK135" s="0"/>
      <c r="AGL135" s="0"/>
      <c r="AGM135" s="0"/>
      <c r="AGN135" s="0"/>
      <c r="AGO135" s="0"/>
      <c r="AGP135" s="0"/>
      <c r="AGQ135" s="0"/>
      <c r="AGR135" s="0"/>
      <c r="AGS135" s="0"/>
      <c r="AGT135" s="0"/>
      <c r="AGU135" s="0"/>
      <c r="AGV135" s="0"/>
      <c r="AGW135" s="0"/>
      <c r="AGX135" s="0"/>
      <c r="AGY135" s="0"/>
      <c r="AGZ135" s="0"/>
      <c r="AHA135" s="0"/>
      <c r="AHB135" s="0"/>
      <c r="AHC135" s="0"/>
      <c r="AHD135" s="0"/>
      <c r="AHE135" s="0"/>
      <c r="AHF135" s="0"/>
      <c r="AHG135" s="0"/>
      <c r="AHH135" s="0"/>
      <c r="AHI135" s="0"/>
      <c r="AHJ135" s="0"/>
      <c r="AHK135" s="0"/>
      <c r="AHL135" s="0"/>
      <c r="AHM135" s="0"/>
      <c r="AHN135" s="0"/>
      <c r="AHO135" s="0"/>
      <c r="AHP135" s="0"/>
      <c r="AHQ135" s="0"/>
      <c r="AHR135" s="0"/>
      <c r="AHS135" s="0"/>
      <c r="AHT135" s="0"/>
      <c r="AHU135" s="0"/>
      <c r="AHV135" s="0"/>
      <c r="AHW135" s="0"/>
      <c r="AHX135" s="0"/>
      <c r="AHY135" s="0"/>
      <c r="AHZ135" s="0"/>
      <c r="AIA135" s="0"/>
      <c r="AIB135" s="0"/>
      <c r="AIC135" s="0"/>
      <c r="AID135" s="0"/>
      <c r="AIE135" s="0"/>
      <c r="AIF135" s="0"/>
      <c r="AIG135" s="0"/>
      <c r="AIH135" s="0"/>
      <c r="AII135" s="0"/>
      <c r="AIJ135" s="0"/>
      <c r="AIK135" s="0"/>
      <c r="AIL135" s="0"/>
      <c r="AIM135" s="0"/>
      <c r="AIN135" s="0"/>
      <c r="AIO135" s="0"/>
      <c r="AIP135" s="0"/>
      <c r="AIQ135" s="0"/>
      <c r="AIR135" s="0"/>
      <c r="AIS135" s="0"/>
      <c r="AIT135" s="0"/>
      <c r="AIU135" s="0"/>
      <c r="AIV135" s="0"/>
      <c r="AIW135" s="0"/>
      <c r="AIX135" s="0"/>
      <c r="AIY135" s="0"/>
      <c r="AIZ135" s="0"/>
      <c r="AJA135" s="0"/>
      <c r="AJB135" s="0"/>
      <c r="AJC135" s="0"/>
      <c r="AJD135" s="0"/>
      <c r="AJE135" s="0"/>
      <c r="AJF135" s="0"/>
      <c r="AJG135" s="0"/>
      <c r="AJH135" s="0"/>
      <c r="AJI135" s="0"/>
      <c r="AJJ135" s="0"/>
      <c r="AJK135" s="0"/>
      <c r="AJL135" s="0"/>
      <c r="AJM135" s="0"/>
      <c r="AJN135" s="0"/>
      <c r="AJO135" s="0"/>
      <c r="AJP135" s="0"/>
      <c r="AJQ135" s="0"/>
      <c r="AJR135" s="0"/>
      <c r="AJS135" s="0"/>
      <c r="AJT135" s="0"/>
      <c r="AJU135" s="0"/>
      <c r="AJV135" s="0"/>
      <c r="AJW135" s="0"/>
      <c r="AJX135" s="0"/>
      <c r="AJY135" s="0"/>
      <c r="AJZ135" s="0"/>
      <c r="AKA135" s="0"/>
      <c r="AKB135" s="0"/>
      <c r="AKC135" s="0"/>
      <c r="AKD135" s="0"/>
      <c r="AKE135" s="0"/>
      <c r="AKF135" s="0"/>
      <c r="AKG135" s="0"/>
      <c r="AKH135" s="0"/>
      <c r="AKI135" s="0"/>
      <c r="AKJ135" s="0"/>
      <c r="AKK135" s="0"/>
      <c r="AKL135" s="0"/>
      <c r="AKM135" s="0"/>
      <c r="AKN135" s="0"/>
      <c r="AKO135" s="0"/>
      <c r="AKP135" s="0"/>
      <c r="AKQ135" s="0"/>
      <c r="AKR135" s="0"/>
      <c r="AKS135" s="0"/>
      <c r="AKT135" s="0"/>
      <c r="AKU135" s="0"/>
      <c r="AKV135" s="0"/>
      <c r="AKW135" s="0"/>
      <c r="AKX135" s="0"/>
      <c r="AKY135" s="0"/>
      <c r="AKZ135" s="0"/>
      <c r="ALA135" s="0"/>
      <c r="ALB135" s="0"/>
      <c r="ALC135" s="0"/>
      <c r="ALD135" s="0"/>
      <c r="ALE135" s="0"/>
      <c r="ALF135" s="0"/>
      <c r="ALG135" s="0"/>
      <c r="ALH135" s="0"/>
      <c r="ALI135" s="0"/>
      <c r="ALJ135" s="0"/>
      <c r="ALK135" s="0"/>
      <c r="ALL135" s="0"/>
      <c r="ALM135" s="0"/>
      <c r="ALN135" s="0"/>
      <c r="ALO135" s="0"/>
      <c r="ALP135" s="0"/>
      <c r="ALQ135" s="0"/>
      <c r="ALR135" s="0"/>
      <c r="ALS135" s="0"/>
      <c r="ALT135" s="0"/>
      <c r="ALU135" s="0"/>
      <c r="ALV135" s="0"/>
      <c r="ALW135" s="0"/>
      <c r="ALX135" s="0"/>
      <c r="ALY135" s="0"/>
      <c r="ALZ135" s="0"/>
      <c r="AMA135" s="0"/>
      <c r="AMB135" s="0"/>
      <c r="AMC135" s="0"/>
      <c r="AMD135" s="0"/>
      <c r="AME135" s="0"/>
      <c r="AMF135" s="0"/>
      <c r="AMG135" s="0"/>
      <c r="AMH135" s="0"/>
      <c r="AMI135" s="0"/>
      <c r="AMJ135" s="0"/>
    </row>
    <row r="136" customFormat="false" ht="18" hidden="false" customHeight="true" outlineLevel="0" collapsed="false">
      <c r="A136" s="66"/>
      <c r="B136" s="382" t="s">
        <v>178</v>
      </c>
      <c r="C136" s="382"/>
      <c r="D136" s="382"/>
      <c r="E136" s="382"/>
      <c r="F136" s="392"/>
      <c r="G136" s="393" t="s">
        <v>179</v>
      </c>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3"/>
      <c r="AD136" s="393"/>
      <c r="AE136" s="393"/>
      <c r="AF136" s="393"/>
      <c r="AG136" s="393"/>
      <c r="AH136" s="393"/>
      <c r="AI136" s="393"/>
      <c r="AJ136" s="393"/>
      <c r="AK136" s="393"/>
      <c r="AL136" s="73"/>
      <c r="AM136" s="303" t="n">
        <f aca="false">FALSE()</f>
        <v>0</v>
      </c>
      <c r="AN136" s="303" t="n">
        <f aca="false">COUNTIF(AM136:AM139,1)</f>
        <v>0</v>
      </c>
      <c r="AO136" s="356"/>
      <c r="AP136" s="384"/>
      <c r="AQ136" s="385" t="str">
        <f aca="false">IF(AI105="該当", "！この区分（４項目）から２つ以上の取組が選択されていません。",  "！この区分（４項目）から１つ以上の取組が選択されていません。")</f>
        <v>！この区分（４項目）から１つ以上の取組が選択されていません。</v>
      </c>
      <c r="AR136" s="385"/>
      <c r="AS136" s="385"/>
      <c r="AT136" s="385"/>
      <c r="AU136" s="385"/>
      <c r="AV136" s="385"/>
      <c r="AW136" s="385"/>
      <c r="AX136" s="385"/>
      <c r="AY136" s="385"/>
      <c r="AZ136" s="385"/>
      <c r="BA136" s="385"/>
      <c r="BB136" s="385"/>
      <c r="BC136" s="385"/>
      <c r="BD136" s="385"/>
      <c r="BE136" s="385"/>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c r="IX136" s="0"/>
      <c r="IY136" s="0"/>
      <c r="IZ136" s="0"/>
      <c r="JA136" s="0"/>
      <c r="JB136" s="0"/>
      <c r="JC136" s="0"/>
      <c r="JD136" s="0"/>
      <c r="JE136" s="0"/>
      <c r="JF136" s="0"/>
      <c r="JG136" s="0"/>
      <c r="JH136" s="0"/>
      <c r="JI136" s="0"/>
      <c r="JJ136" s="0"/>
      <c r="JK136" s="0"/>
      <c r="JL136" s="0"/>
      <c r="JM136" s="0"/>
      <c r="JN136" s="0"/>
      <c r="JO136" s="0"/>
      <c r="JP136" s="0"/>
      <c r="JQ136" s="0"/>
      <c r="JR136" s="0"/>
      <c r="JS136" s="0"/>
      <c r="JT136" s="0"/>
      <c r="JU136" s="0"/>
      <c r="JV136" s="0"/>
      <c r="JW136" s="0"/>
      <c r="JX136" s="0"/>
      <c r="JY136" s="0"/>
      <c r="JZ136" s="0"/>
      <c r="KA136" s="0"/>
      <c r="KB136" s="0"/>
      <c r="KC136" s="0"/>
      <c r="KD136" s="0"/>
      <c r="KE136" s="0"/>
      <c r="KF136" s="0"/>
      <c r="KG136" s="0"/>
      <c r="KH136" s="0"/>
      <c r="KI136" s="0"/>
      <c r="KJ136" s="0"/>
      <c r="KK136" s="0"/>
      <c r="KL136" s="0"/>
      <c r="KM136" s="0"/>
      <c r="KN136" s="0"/>
      <c r="KO136" s="0"/>
      <c r="KP136" s="0"/>
      <c r="KQ136" s="0"/>
      <c r="KR136" s="0"/>
      <c r="KS136" s="0"/>
      <c r="KT136" s="0"/>
      <c r="KU136" s="0"/>
      <c r="KV136" s="0"/>
      <c r="KW136" s="0"/>
      <c r="KX136" s="0"/>
      <c r="KY136" s="0"/>
      <c r="KZ136" s="0"/>
      <c r="LA136" s="0"/>
      <c r="LB136" s="0"/>
      <c r="LC136" s="0"/>
      <c r="LD136" s="0"/>
      <c r="LE136" s="0"/>
      <c r="LF136" s="0"/>
      <c r="LG136" s="0"/>
      <c r="LH136" s="0"/>
      <c r="LI136" s="0"/>
      <c r="LJ136" s="0"/>
      <c r="LK136" s="0"/>
      <c r="LL136" s="0"/>
      <c r="LM136" s="0"/>
      <c r="LN136" s="0"/>
      <c r="LO136" s="0"/>
      <c r="LP136" s="0"/>
      <c r="LQ136" s="0"/>
      <c r="LR136" s="0"/>
      <c r="LS136" s="0"/>
      <c r="LT136" s="0"/>
      <c r="LU136" s="0"/>
      <c r="LV136" s="0"/>
      <c r="LW136" s="0"/>
      <c r="LX136" s="0"/>
      <c r="LY136" s="0"/>
      <c r="LZ136" s="0"/>
      <c r="MA136" s="0"/>
      <c r="MB136" s="0"/>
      <c r="MC136" s="0"/>
      <c r="MD136" s="0"/>
      <c r="ME136" s="0"/>
      <c r="MF136" s="0"/>
      <c r="MG136" s="0"/>
      <c r="MH136" s="0"/>
      <c r="MI136" s="0"/>
      <c r="MJ136" s="0"/>
      <c r="MK136" s="0"/>
      <c r="ML136" s="0"/>
      <c r="MM136" s="0"/>
      <c r="MN136" s="0"/>
      <c r="MO136" s="0"/>
      <c r="MP136" s="0"/>
      <c r="MQ136" s="0"/>
      <c r="MR136" s="0"/>
      <c r="MS136" s="0"/>
      <c r="MT136" s="0"/>
      <c r="MU136" s="0"/>
      <c r="MV136" s="0"/>
      <c r="MW136" s="0"/>
      <c r="MX136" s="0"/>
      <c r="MY136" s="0"/>
      <c r="MZ136" s="0"/>
      <c r="NA136" s="0"/>
      <c r="NB136" s="0"/>
      <c r="NC136" s="0"/>
      <c r="ND136" s="0"/>
      <c r="NE136" s="0"/>
      <c r="NF136" s="0"/>
      <c r="NG136" s="0"/>
      <c r="NH136" s="0"/>
      <c r="NI136" s="0"/>
      <c r="NJ136" s="0"/>
      <c r="NK136" s="0"/>
      <c r="NL136" s="0"/>
      <c r="NM136" s="0"/>
      <c r="NN136" s="0"/>
      <c r="NO136" s="0"/>
      <c r="NP136" s="0"/>
      <c r="NQ136" s="0"/>
      <c r="NR136" s="0"/>
      <c r="NS136" s="0"/>
      <c r="NT136" s="0"/>
      <c r="NU136" s="0"/>
      <c r="NV136" s="0"/>
      <c r="NW136" s="0"/>
      <c r="NX136" s="0"/>
      <c r="NY136" s="0"/>
      <c r="NZ136" s="0"/>
      <c r="OA136" s="0"/>
      <c r="OB136" s="0"/>
      <c r="OC136" s="0"/>
      <c r="OD136" s="0"/>
      <c r="OE136" s="0"/>
      <c r="OF136" s="0"/>
      <c r="OG136" s="0"/>
      <c r="OH136" s="0"/>
      <c r="OI136" s="0"/>
      <c r="OJ136" s="0"/>
      <c r="OK136" s="0"/>
      <c r="OL136" s="0"/>
      <c r="OM136" s="0"/>
      <c r="ON136" s="0"/>
      <c r="OO136" s="0"/>
      <c r="OP136" s="0"/>
      <c r="OQ136" s="0"/>
      <c r="OR136" s="0"/>
      <c r="OS136" s="0"/>
      <c r="OT136" s="0"/>
      <c r="OU136" s="0"/>
      <c r="OV136" s="0"/>
      <c r="OW136" s="0"/>
      <c r="OX136" s="0"/>
      <c r="OY136" s="0"/>
      <c r="OZ136" s="0"/>
      <c r="PA136" s="0"/>
      <c r="PB136" s="0"/>
      <c r="PC136" s="0"/>
      <c r="PD136" s="0"/>
      <c r="PE136" s="0"/>
      <c r="PF136" s="0"/>
      <c r="PG136" s="0"/>
      <c r="PH136" s="0"/>
      <c r="PI136" s="0"/>
      <c r="PJ136" s="0"/>
      <c r="PK136" s="0"/>
      <c r="PL136" s="0"/>
      <c r="PM136" s="0"/>
      <c r="PN136" s="0"/>
      <c r="PO136" s="0"/>
      <c r="PP136" s="0"/>
      <c r="PQ136" s="0"/>
      <c r="PR136" s="0"/>
      <c r="PS136" s="0"/>
      <c r="PT136" s="0"/>
      <c r="PU136" s="0"/>
      <c r="PV136" s="0"/>
      <c r="PW136" s="0"/>
      <c r="PX136" s="0"/>
      <c r="PY136" s="0"/>
      <c r="PZ136" s="0"/>
      <c r="QA136" s="0"/>
      <c r="QB136" s="0"/>
      <c r="QC136" s="0"/>
      <c r="QD136" s="0"/>
      <c r="QE136" s="0"/>
      <c r="QF136" s="0"/>
      <c r="QG136" s="0"/>
      <c r="QH136" s="0"/>
      <c r="QI136" s="0"/>
      <c r="QJ136" s="0"/>
      <c r="QK136" s="0"/>
      <c r="QL136" s="0"/>
      <c r="QM136" s="0"/>
      <c r="QN136" s="0"/>
      <c r="QO136" s="0"/>
      <c r="QP136" s="0"/>
      <c r="QQ136" s="0"/>
      <c r="QR136" s="0"/>
      <c r="QS136" s="0"/>
      <c r="QT136" s="0"/>
      <c r="QU136" s="0"/>
      <c r="QV136" s="0"/>
      <c r="QW136" s="0"/>
      <c r="QX136" s="0"/>
      <c r="QY136" s="0"/>
      <c r="QZ136" s="0"/>
      <c r="RA136" s="0"/>
      <c r="RB136" s="0"/>
      <c r="RC136" s="0"/>
      <c r="RD136" s="0"/>
      <c r="RE136" s="0"/>
      <c r="RF136" s="0"/>
      <c r="RG136" s="0"/>
      <c r="RH136" s="0"/>
      <c r="RI136" s="0"/>
      <c r="RJ136" s="0"/>
      <c r="RK136" s="0"/>
      <c r="RL136" s="0"/>
      <c r="RM136" s="0"/>
      <c r="RN136" s="0"/>
      <c r="RO136" s="0"/>
      <c r="RP136" s="0"/>
      <c r="RQ136" s="0"/>
      <c r="RR136" s="0"/>
      <c r="RS136" s="0"/>
      <c r="RT136" s="0"/>
      <c r="RU136" s="0"/>
      <c r="RV136" s="0"/>
      <c r="RW136" s="0"/>
      <c r="RX136" s="0"/>
      <c r="RY136" s="0"/>
      <c r="RZ136" s="0"/>
      <c r="SA136" s="0"/>
      <c r="SB136" s="0"/>
      <c r="SC136" s="0"/>
      <c r="SD136" s="0"/>
      <c r="SE136" s="0"/>
      <c r="SF136" s="0"/>
      <c r="SG136" s="0"/>
      <c r="SH136" s="0"/>
      <c r="SI136" s="0"/>
      <c r="SJ136" s="0"/>
      <c r="SK136" s="0"/>
      <c r="SL136" s="0"/>
      <c r="SM136" s="0"/>
      <c r="SN136" s="0"/>
      <c r="SO136" s="0"/>
      <c r="SP136" s="0"/>
      <c r="SQ136" s="0"/>
      <c r="SR136" s="0"/>
      <c r="SS136" s="0"/>
      <c r="ST136" s="0"/>
      <c r="SU136" s="0"/>
      <c r="SV136" s="0"/>
      <c r="SW136" s="0"/>
      <c r="SX136" s="0"/>
      <c r="SY136" s="0"/>
      <c r="SZ136" s="0"/>
      <c r="TA136" s="0"/>
      <c r="TB136" s="0"/>
      <c r="TC136" s="0"/>
      <c r="TD136" s="0"/>
      <c r="TE136" s="0"/>
      <c r="TF136" s="0"/>
      <c r="TG136" s="0"/>
      <c r="TH136" s="0"/>
      <c r="TI136" s="0"/>
      <c r="TJ136" s="0"/>
      <c r="TK136" s="0"/>
      <c r="TL136" s="0"/>
      <c r="TM136" s="0"/>
      <c r="TN136" s="0"/>
      <c r="TO136" s="0"/>
      <c r="TP136" s="0"/>
      <c r="TQ136" s="0"/>
      <c r="TR136" s="0"/>
      <c r="TS136" s="0"/>
      <c r="TT136" s="0"/>
      <c r="TU136" s="0"/>
      <c r="TV136" s="0"/>
      <c r="TW136" s="0"/>
      <c r="TX136" s="0"/>
      <c r="TY136" s="0"/>
      <c r="TZ136" s="0"/>
      <c r="UA136" s="0"/>
      <c r="UB136" s="0"/>
      <c r="UC136" s="0"/>
      <c r="UD136" s="0"/>
      <c r="UE136" s="0"/>
      <c r="UF136" s="0"/>
      <c r="UG136" s="0"/>
      <c r="UH136" s="0"/>
      <c r="UI136" s="0"/>
      <c r="UJ136" s="0"/>
      <c r="UK136" s="0"/>
      <c r="UL136" s="0"/>
      <c r="UM136" s="0"/>
      <c r="UN136" s="0"/>
      <c r="UO136" s="0"/>
      <c r="UP136" s="0"/>
      <c r="UQ136" s="0"/>
      <c r="UR136" s="0"/>
      <c r="US136" s="0"/>
      <c r="UT136" s="0"/>
      <c r="UU136" s="0"/>
      <c r="UV136" s="0"/>
      <c r="UW136" s="0"/>
      <c r="UX136" s="0"/>
      <c r="UY136" s="0"/>
      <c r="UZ136" s="0"/>
      <c r="VA136" s="0"/>
      <c r="VB136" s="0"/>
      <c r="VC136" s="0"/>
      <c r="VD136" s="0"/>
      <c r="VE136" s="0"/>
      <c r="VF136" s="0"/>
      <c r="VG136" s="0"/>
      <c r="VH136" s="0"/>
      <c r="VI136" s="0"/>
      <c r="VJ136" s="0"/>
      <c r="VK136" s="0"/>
      <c r="VL136" s="0"/>
      <c r="VM136" s="0"/>
      <c r="VN136" s="0"/>
      <c r="VO136" s="0"/>
      <c r="VP136" s="0"/>
      <c r="VQ136" s="0"/>
      <c r="VR136" s="0"/>
      <c r="VS136" s="0"/>
      <c r="VT136" s="0"/>
      <c r="VU136" s="0"/>
      <c r="VV136" s="0"/>
      <c r="VW136" s="0"/>
      <c r="VX136" s="0"/>
      <c r="VY136" s="0"/>
      <c r="VZ136" s="0"/>
      <c r="WA136" s="0"/>
      <c r="WB136" s="0"/>
      <c r="WC136" s="0"/>
      <c r="WD136" s="0"/>
      <c r="WE136" s="0"/>
      <c r="WF136" s="0"/>
      <c r="WG136" s="0"/>
      <c r="WH136" s="0"/>
      <c r="WI136" s="0"/>
      <c r="WJ136" s="0"/>
      <c r="WK136" s="0"/>
      <c r="WL136" s="0"/>
      <c r="WM136" s="0"/>
      <c r="WN136" s="0"/>
      <c r="WO136" s="0"/>
      <c r="WP136" s="0"/>
      <c r="WQ136" s="0"/>
      <c r="WR136" s="0"/>
      <c r="WS136" s="0"/>
      <c r="WT136" s="0"/>
      <c r="WU136" s="0"/>
      <c r="WV136" s="0"/>
      <c r="WW136" s="0"/>
      <c r="WX136" s="0"/>
      <c r="WY136" s="0"/>
      <c r="WZ136" s="0"/>
      <c r="XA136" s="0"/>
      <c r="XB136" s="0"/>
      <c r="XC136" s="0"/>
      <c r="XD136" s="0"/>
      <c r="XE136" s="0"/>
      <c r="XF136" s="0"/>
      <c r="XG136" s="0"/>
      <c r="XH136" s="0"/>
      <c r="XI136" s="0"/>
      <c r="XJ136" s="0"/>
      <c r="XK136" s="0"/>
      <c r="XL136" s="0"/>
      <c r="XM136" s="0"/>
      <c r="XN136" s="0"/>
      <c r="XO136" s="0"/>
      <c r="XP136" s="0"/>
      <c r="XQ136" s="0"/>
      <c r="XR136" s="0"/>
      <c r="XS136" s="0"/>
      <c r="XT136" s="0"/>
      <c r="XU136" s="0"/>
      <c r="XV136" s="0"/>
      <c r="XW136" s="0"/>
      <c r="XX136" s="0"/>
      <c r="XY136" s="0"/>
      <c r="XZ136" s="0"/>
      <c r="YA136" s="0"/>
      <c r="YB136" s="0"/>
      <c r="YC136" s="0"/>
      <c r="YD136" s="0"/>
      <c r="YE136" s="0"/>
      <c r="YF136" s="0"/>
      <c r="YG136" s="0"/>
      <c r="YH136" s="0"/>
      <c r="YI136" s="0"/>
      <c r="YJ136" s="0"/>
      <c r="YK136" s="0"/>
      <c r="YL136" s="0"/>
      <c r="YM136" s="0"/>
      <c r="YN136" s="0"/>
      <c r="YO136" s="0"/>
      <c r="YP136" s="0"/>
      <c r="YQ136" s="0"/>
      <c r="YR136" s="0"/>
      <c r="YS136" s="0"/>
      <c r="YT136" s="0"/>
      <c r="YU136" s="0"/>
      <c r="YV136" s="0"/>
      <c r="YW136" s="0"/>
      <c r="YX136" s="0"/>
      <c r="YY136" s="0"/>
      <c r="YZ136" s="0"/>
      <c r="ZA136" s="0"/>
      <c r="ZB136" s="0"/>
      <c r="ZC136" s="0"/>
      <c r="ZD136" s="0"/>
      <c r="ZE136" s="0"/>
      <c r="ZF136" s="0"/>
      <c r="ZG136" s="0"/>
      <c r="ZH136" s="0"/>
      <c r="ZI136" s="0"/>
      <c r="ZJ136" s="0"/>
      <c r="ZK136" s="0"/>
      <c r="ZL136" s="0"/>
      <c r="ZM136" s="0"/>
      <c r="ZN136" s="0"/>
      <c r="ZO136" s="0"/>
      <c r="ZP136" s="0"/>
      <c r="ZQ136" s="0"/>
      <c r="ZR136" s="0"/>
      <c r="ZS136" s="0"/>
      <c r="ZT136" s="0"/>
      <c r="ZU136" s="0"/>
      <c r="ZV136" s="0"/>
      <c r="ZW136" s="0"/>
      <c r="ZX136" s="0"/>
      <c r="ZY136" s="0"/>
      <c r="ZZ136" s="0"/>
      <c r="AAA136" s="0"/>
      <c r="AAB136" s="0"/>
      <c r="AAC136" s="0"/>
      <c r="AAD136" s="0"/>
      <c r="AAE136" s="0"/>
      <c r="AAF136" s="0"/>
      <c r="AAG136" s="0"/>
      <c r="AAH136" s="0"/>
      <c r="AAI136" s="0"/>
      <c r="AAJ136" s="0"/>
      <c r="AAK136" s="0"/>
      <c r="AAL136" s="0"/>
      <c r="AAM136" s="0"/>
      <c r="AAN136" s="0"/>
      <c r="AAO136" s="0"/>
      <c r="AAP136" s="0"/>
      <c r="AAQ136" s="0"/>
      <c r="AAR136" s="0"/>
      <c r="AAS136" s="0"/>
      <c r="AAT136" s="0"/>
      <c r="AAU136" s="0"/>
      <c r="AAV136" s="0"/>
      <c r="AAW136" s="0"/>
      <c r="AAX136" s="0"/>
      <c r="AAY136" s="0"/>
      <c r="AAZ136" s="0"/>
      <c r="ABA136" s="0"/>
      <c r="ABB136" s="0"/>
      <c r="ABC136" s="0"/>
      <c r="ABD136" s="0"/>
      <c r="ABE136" s="0"/>
      <c r="ABF136" s="0"/>
      <c r="ABG136" s="0"/>
      <c r="ABH136" s="0"/>
      <c r="ABI136" s="0"/>
      <c r="ABJ136" s="0"/>
      <c r="ABK136" s="0"/>
      <c r="ABL136" s="0"/>
      <c r="ABM136" s="0"/>
      <c r="ABN136" s="0"/>
      <c r="ABO136" s="0"/>
      <c r="ABP136" s="0"/>
      <c r="ABQ136" s="0"/>
      <c r="ABR136" s="0"/>
      <c r="ABS136" s="0"/>
      <c r="ABT136" s="0"/>
      <c r="ABU136" s="0"/>
      <c r="ABV136" s="0"/>
      <c r="ABW136" s="0"/>
      <c r="ABX136" s="0"/>
      <c r="ABY136" s="0"/>
      <c r="ABZ136" s="0"/>
      <c r="ACA136" s="0"/>
      <c r="ACB136" s="0"/>
      <c r="ACC136" s="0"/>
      <c r="ACD136" s="0"/>
      <c r="ACE136" s="0"/>
      <c r="ACF136" s="0"/>
      <c r="ACG136" s="0"/>
      <c r="ACH136" s="0"/>
      <c r="ACI136" s="0"/>
      <c r="ACJ136" s="0"/>
      <c r="ACK136" s="0"/>
      <c r="ACL136" s="0"/>
      <c r="ACM136" s="0"/>
      <c r="ACN136" s="0"/>
      <c r="ACO136" s="0"/>
      <c r="ACP136" s="0"/>
      <c r="ACQ136" s="0"/>
      <c r="ACR136" s="0"/>
      <c r="ACS136" s="0"/>
      <c r="ACT136" s="0"/>
      <c r="ACU136" s="0"/>
      <c r="ACV136" s="0"/>
      <c r="ACW136" s="0"/>
      <c r="ACX136" s="0"/>
      <c r="ACY136" s="0"/>
      <c r="ACZ136" s="0"/>
      <c r="ADA136" s="0"/>
      <c r="ADB136" s="0"/>
      <c r="ADC136" s="0"/>
      <c r="ADD136" s="0"/>
      <c r="ADE136" s="0"/>
      <c r="ADF136" s="0"/>
      <c r="ADG136" s="0"/>
      <c r="ADH136" s="0"/>
      <c r="ADI136" s="0"/>
      <c r="ADJ136" s="0"/>
      <c r="ADK136" s="0"/>
      <c r="ADL136" s="0"/>
      <c r="ADM136" s="0"/>
      <c r="ADN136" s="0"/>
      <c r="ADO136" s="0"/>
      <c r="ADP136" s="0"/>
      <c r="ADQ136" s="0"/>
      <c r="ADR136" s="0"/>
      <c r="ADS136" s="0"/>
      <c r="ADT136" s="0"/>
      <c r="ADU136" s="0"/>
      <c r="ADV136" s="0"/>
      <c r="ADW136" s="0"/>
      <c r="ADX136" s="0"/>
      <c r="ADY136" s="0"/>
      <c r="ADZ136" s="0"/>
      <c r="AEA136" s="0"/>
      <c r="AEB136" s="0"/>
      <c r="AEC136" s="0"/>
      <c r="AED136" s="0"/>
      <c r="AEE136" s="0"/>
      <c r="AEF136" s="0"/>
      <c r="AEG136" s="0"/>
      <c r="AEH136" s="0"/>
      <c r="AEI136" s="0"/>
      <c r="AEJ136" s="0"/>
      <c r="AEK136" s="0"/>
      <c r="AEL136" s="0"/>
      <c r="AEM136" s="0"/>
      <c r="AEN136" s="0"/>
      <c r="AEO136" s="0"/>
      <c r="AEP136" s="0"/>
      <c r="AEQ136" s="0"/>
      <c r="AER136" s="0"/>
      <c r="AES136" s="0"/>
      <c r="AET136" s="0"/>
      <c r="AEU136" s="0"/>
      <c r="AEV136" s="0"/>
      <c r="AEW136" s="0"/>
      <c r="AEX136" s="0"/>
      <c r="AEY136" s="0"/>
      <c r="AEZ136" s="0"/>
      <c r="AFA136" s="0"/>
      <c r="AFB136" s="0"/>
      <c r="AFC136" s="0"/>
      <c r="AFD136" s="0"/>
      <c r="AFE136" s="0"/>
      <c r="AFF136" s="0"/>
      <c r="AFG136" s="0"/>
      <c r="AFH136" s="0"/>
      <c r="AFI136" s="0"/>
      <c r="AFJ136" s="0"/>
      <c r="AFK136" s="0"/>
      <c r="AFL136" s="0"/>
      <c r="AFM136" s="0"/>
      <c r="AFN136" s="0"/>
      <c r="AFO136" s="0"/>
      <c r="AFP136" s="0"/>
      <c r="AFQ136" s="0"/>
      <c r="AFR136" s="0"/>
      <c r="AFS136" s="0"/>
      <c r="AFT136" s="0"/>
      <c r="AFU136" s="0"/>
      <c r="AFV136" s="0"/>
      <c r="AFW136" s="0"/>
      <c r="AFX136" s="0"/>
      <c r="AFY136" s="0"/>
      <c r="AFZ136" s="0"/>
      <c r="AGA136" s="0"/>
      <c r="AGB136" s="0"/>
      <c r="AGC136" s="0"/>
      <c r="AGD136" s="0"/>
      <c r="AGE136" s="0"/>
      <c r="AGF136" s="0"/>
      <c r="AGG136" s="0"/>
      <c r="AGH136" s="0"/>
      <c r="AGI136" s="0"/>
      <c r="AGJ136" s="0"/>
      <c r="AGK136" s="0"/>
      <c r="AGL136" s="0"/>
      <c r="AGM136" s="0"/>
      <c r="AGN136" s="0"/>
      <c r="AGO136" s="0"/>
      <c r="AGP136" s="0"/>
      <c r="AGQ136" s="0"/>
      <c r="AGR136" s="0"/>
      <c r="AGS136" s="0"/>
      <c r="AGT136" s="0"/>
      <c r="AGU136" s="0"/>
      <c r="AGV136" s="0"/>
      <c r="AGW136" s="0"/>
      <c r="AGX136" s="0"/>
      <c r="AGY136" s="0"/>
      <c r="AGZ136" s="0"/>
      <c r="AHA136" s="0"/>
      <c r="AHB136" s="0"/>
      <c r="AHC136" s="0"/>
      <c r="AHD136" s="0"/>
      <c r="AHE136" s="0"/>
      <c r="AHF136" s="0"/>
      <c r="AHG136" s="0"/>
      <c r="AHH136" s="0"/>
      <c r="AHI136" s="0"/>
      <c r="AHJ136" s="0"/>
      <c r="AHK136" s="0"/>
      <c r="AHL136" s="0"/>
      <c r="AHM136" s="0"/>
      <c r="AHN136" s="0"/>
      <c r="AHO136" s="0"/>
      <c r="AHP136" s="0"/>
      <c r="AHQ136" s="0"/>
      <c r="AHR136" s="0"/>
      <c r="AHS136" s="0"/>
      <c r="AHT136" s="0"/>
      <c r="AHU136" s="0"/>
      <c r="AHV136" s="0"/>
      <c r="AHW136" s="0"/>
      <c r="AHX136" s="0"/>
      <c r="AHY136" s="0"/>
      <c r="AHZ136" s="0"/>
      <c r="AIA136" s="0"/>
      <c r="AIB136" s="0"/>
      <c r="AIC136" s="0"/>
      <c r="AID136" s="0"/>
      <c r="AIE136" s="0"/>
      <c r="AIF136" s="0"/>
      <c r="AIG136" s="0"/>
      <c r="AIH136" s="0"/>
      <c r="AII136" s="0"/>
      <c r="AIJ136" s="0"/>
      <c r="AIK136" s="0"/>
      <c r="AIL136" s="0"/>
      <c r="AIM136" s="0"/>
      <c r="AIN136" s="0"/>
      <c r="AIO136" s="0"/>
      <c r="AIP136" s="0"/>
      <c r="AIQ136" s="0"/>
      <c r="AIR136" s="0"/>
      <c r="AIS136" s="0"/>
      <c r="AIT136" s="0"/>
      <c r="AIU136" s="0"/>
      <c r="AIV136" s="0"/>
      <c r="AIW136" s="0"/>
      <c r="AIX136" s="0"/>
      <c r="AIY136" s="0"/>
      <c r="AIZ136" s="0"/>
      <c r="AJA136" s="0"/>
      <c r="AJB136" s="0"/>
      <c r="AJC136" s="0"/>
      <c r="AJD136" s="0"/>
      <c r="AJE136" s="0"/>
      <c r="AJF136" s="0"/>
      <c r="AJG136" s="0"/>
      <c r="AJH136" s="0"/>
      <c r="AJI136" s="0"/>
      <c r="AJJ136" s="0"/>
      <c r="AJK136" s="0"/>
      <c r="AJL136" s="0"/>
      <c r="AJM136" s="0"/>
      <c r="AJN136" s="0"/>
      <c r="AJO136" s="0"/>
      <c r="AJP136" s="0"/>
      <c r="AJQ136" s="0"/>
      <c r="AJR136" s="0"/>
      <c r="AJS136" s="0"/>
      <c r="AJT136" s="0"/>
      <c r="AJU136" s="0"/>
      <c r="AJV136" s="0"/>
      <c r="AJW136" s="0"/>
      <c r="AJX136" s="0"/>
      <c r="AJY136" s="0"/>
      <c r="AJZ136" s="0"/>
      <c r="AKA136" s="0"/>
      <c r="AKB136" s="0"/>
      <c r="AKC136" s="0"/>
      <c r="AKD136" s="0"/>
      <c r="AKE136" s="0"/>
      <c r="AKF136" s="0"/>
      <c r="AKG136" s="0"/>
      <c r="AKH136" s="0"/>
      <c r="AKI136" s="0"/>
      <c r="AKJ136" s="0"/>
      <c r="AKK136" s="0"/>
      <c r="AKL136" s="0"/>
      <c r="AKM136" s="0"/>
      <c r="AKN136" s="0"/>
      <c r="AKO136" s="0"/>
      <c r="AKP136" s="0"/>
      <c r="AKQ136" s="0"/>
      <c r="AKR136" s="0"/>
      <c r="AKS136" s="0"/>
      <c r="AKT136" s="0"/>
      <c r="AKU136" s="0"/>
      <c r="AKV136" s="0"/>
      <c r="AKW136" s="0"/>
      <c r="AKX136" s="0"/>
      <c r="AKY136" s="0"/>
      <c r="AKZ136" s="0"/>
      <c r="ALA136" s="0"/>
      <c r="ALB136" s="0"/>
      <c r="ALC136" s="0"/>
      <c r="ALD136" s="0"/>
      <c r="ALE136" s="0"/>
      <c r="ALF136" s="0"/>
      <c r="ALG136" s="0"/>
      <c r="ALH136" s="0"/>
      <c r="ALI136" s="0"/>
      <c r="ALJ136" s="0"/>
      <c r="ALK136" s="0"/>
      <c r="ALL136" s="0"/>
      <c r="ALM136" s="0"/>
      <c r="ALN136" s="0"/>
      <c r="ALO136" s="0"/>
      <c r="ALP136" s="0"/>
      <c r="ALQ136" s="0"/>
      <c r="ALR136" s="0"/>
      <c r="ALS136" s="0"/>
      <c r="ALT136" s="0"/>
      <c r="ALU136" s="0"/>
      <c r="ALV136" s="0"/>
      <c r="ALW136" s="0"/>
      <c r="ALX136" s="0"/>
      <c r="ALY136" s="0"/>
      <c r="ALZ136" s="0"/>
      <c r="AMA136" s="0"/>
      <c r="AMB136" s="0"/>
      <c r="AMC136" s="0"/>
      <c r="AMD136" s="0"/>
      <c r="AME136" s="0"/>
      <c r="AMF136" s="0"/>
      <c r="AMG136" s="0"/>
      <c r="AMH136" s="0"/>
      <c r="AMI136" s="0"/>
      <c r="AMJ136" s="0"/>
    </row>
    <row r="137" customFormat="false" ht="18" hidden="false" customHeight="true" outlineLevel="0" collapsed="false">
      <c r="A137" s="66"/>
      <c r="B137" s="382"/>
      <c r="C137" s="382"/>
      <c r="D137" s="382"/>
      <c r="E137" s="382"/>
      <c r="F137" s="386"/>
      <c r="G137" s="403" t="s">
        <v>180</v>
      </c>
      <c r="H137" s="403"/>
      <c r="I137" s="403"/>
      <c r="J137" s="403"/>
      <c r="K137" s="403"/>
      <c r="L137" s="403"/>
      <c r="M137" s="403"/>
      <c r="N137" s="403"/>
      <c r="O137" s="403"/>
      <c r="P137" s="403"/>
      <c r="Q137" s="403"/>
      <c r="R137" s="403"/>
      <c r="S137" s="403"/>
      <c r="T137" s="403"/>
      <c r="U137" s="403"/>
      <c r="V137" s="403"/>
      <c r="W137" s="403"/>
      <c r="X137" s="403"/>
      <c r="Y137" s="403"/>
      <c r="Z137" s="403"/>
      <c r="AA137" s="403"/>
      <c r="AB137" s="403"/>
      <c r="AC137" s="403"/>
      <c r="AD137" s="403"/>
      <c r="AE137" s="403"/>
      <c r="AF137" s="403"/>
      <c r="AG137" s="403"/>
      <c r="AH137" s="403"/>
      <c r="AI137" s="403"/>
      <c r="AJ137" s="403"/>
      <c r="AK137" s="388"/>
      <c r="AL137" s="73"/>
      <c r="AM137" s="303" t="n">
        <f aca="false">FALSE()</f>
        <v>0</v>
      </c>
      <c r="AN137" s="303"/>
      <c r="AO137" s="356"/>
      <c r="AP137" s="384"/>
      <c r="AQ137" s="385"/>
      <c r="AR137" s="385"/>
      <c r="AS137" s="385"/>
      <c r="AT137" s="385"/>
      <c r="AU137" s="385"/>
      <c r="AV137" s="385"/>
      <c r="AW137" s="385"/>
      <c r="AX137" s="385"/>
      <c r="AY137" s="385"/>
      <c r="AZ137" s="385"/>
      <c r="BA137" s="385"/>
      <c r="BB137" s="385"/>
      <c r="BC137" s="385"/>
      <c r="BD137" s="385"/>
      <c r="BE137" s="385"/>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c r="IX137" s="0"/>
      <c r="IY137" s="0"/>
      <c r="IZ137" s="0"/>
      <c r="JA137" s="0"/>
      <c r="JB137" s="0"/>
      <c r="JC137" s="0"/>
      <c r="JD137" s="0"/>
      <c r="JE137" s="0"/>
      <c r="JF137" s="0"/>
      <c r="JG137" s="0"/>
      <c r="JH137" s="0"/>
      <c r="JI137" s="0"/>
      <c r="JJ137" s="0"/>
      <c r="JK137" s="0"/>
      <c r="JL137" s="0"/>
      <c r="JM137" s="0"/>
      <c r="JN137" s="0"/>
      <c r="JO137" s="0"/>
      <c r="JP137" s="0"/>
      <c r="JQ137" s="0"/>
      <c r="JR137" s="0"/>
      <c r="JS137" s="0"/>
      <c r="JT137" s="0"/>
      <c r="JU137" s="0"/>
      <c r="JV137" s="0"/>
      <c r="JW137" s="0"/>
      <c r="JX137" s="0"/>
      <c r="JY137" s="0"/>
      <c r="JZ137" s="0"/>
      <c r="KA137" s="0"/>
      <c r="KB137" s="0"/>
      <c r="KC137" s="0"/>
      <c r="KD137" s="0"/>
      <c r="KE137" s="0"/>
      <c r="KF137" s="0"/>
      <c r="KG137" s="0"/>
      <c r="KH137" s="0"/>
      <c r="KI137" s="0"/>
      <c r="KJ137" s="0"/>
      <c r="KK137" s="0"/>
      <c r="KL137" s="0"/>
      <c r="KM137" s="0"/>
      <c r="KN137" s="0"/>
      <c r="KO137" s="0"/>
      <c r="KP137" s="0"/>
      <c r="KQ137" s="0"/>
      <c r="KR137" s="0"/>
      <c r="KS137" s="0"/>
      <c r="KT137" s="0"/>
      <c r="KU137" s="0"/>
      <c r="KV137" s="0"/>
      <c r="KW137" s="0"/>
      <c r="KX137" s="0"/>
      <c r="KY137" s="0"/>
      <c r="KZ137" s="0"/>
      <c r="LA137" s="0"/>
      <c r="LB137" s="0"/>
      <c r="LC137" s="0"/>
      <c r="LD137" s="0"/>
      <c r="LE137" s="0"/>
      <c r="LF137" s="0"/>
      <c r="LG137" s="0"/>
      <c r="LH137" s="0"/>
      <c r="LI137" s="0"/>
      <c r="LJ137" s="0"/>
      <c r="LK137" s="0"/>
      <c r="LL137" s="0"/>
      <c r="LM137" s="0"/>
      <c r="LN137" s="0"/>
      <c r="LO137" s="0"/>
      <c r="LP137" s="0"/>
      <c r="LQ137" s="0"/>
      <c r="LR137" s="0"/>
      <c r="LS137" s="0"/>
      <c r="LT137" s="0"/>
      <c r="LU137" s="0"/>
      <c r="LV137" s="0"/>
      <c r="LW137" s="0"/>
      <c r="LX137" s="0"/>
      <c r="LY137" s="0"/>
      <c r="LZ137" s="0"/>
      <c r="MA137" s="0"/>
      <c r="MB137" s="0"/>
      <c r="MC137" s="0"/>
      <c r="MD137" s="0"/>
      <c r="ME137" s="0"/>
      <c r="MF137" s="0"/>
      <c r="MG137" s="0"/>
      <c r="MH137" s="0"/>
      <c r="MI137" s="0"/>
      <c r="MJ137" s="0"/>
      <c r="MK137" s="0"/>
      <c r="ML137" s="0"/>
      <c r="MM137" s="0"/>
      <c r="MN137" s="0"/>
      <c r="MO137" s="0"/>
      <c r="MP137" s="0"/>
      <c r="MQ137" s="0"/>
      <c r="MR137" s="0"/>
      <c r="MS137" s="0"/>
      <c r="MT137" s="0"/>
      <c r="MU137" s="0"/>
      <c r="MV137" s="0"/>
      <c r="MW137" s="0"/>
      <c r="MX137" s="0"/>
      <c r="MY137" s="0"/>
      <c r="MZ137" s="0"/>
      <c r="NA137" s="0"/>
      <c r="NB137" s="0"/>
      <c r="NC137" s="0"/>
      <c r="ND137" s="0"/>
      <c r="NE137" s="0"/>
      <c r="NF137" s="0"/>
      <c r="NG137" s="0"/>
      <c r="NH137" s="0"/>
      <c r="NI137" s="0"/>
      <c r="NJ137" s="0"/>
      <c r="NK137" s="0"/>
      <c r="NL137" s="0"/>
      <c r="NM137" s="0"/>
      <c r="NN137" s="0"/>
      <c r="NO137" s="0"/>
      <c r="NP137" s="0"/>
      <c r="NQ137" s="0"/>
      <c r="NR137" s="0"/>
      <c r="NS137" s="0"/>
      <c r="NT137" s="0"/>
      <c r="NU137" s="0"/>
      <c r="NV137" s="0"/>
      <c r="NW137" s="0"/>
      <c r="NX137" s="0"/>
      <c r="NY137" s="0"/>
      <c r="NZ137" s="0"/>
      <c r="OA137" s="0"/>
      <c r="OB137" s="0"/>
      <c r="OC137" s="0"/>
      <c r="OD137" s="0"/>
      <c r="OE137" s="0"/>
      <c r="OF137" s="0"/>
      <c r="OG137" s="0"/>
      <c r="OH137" s="0"/>
      <c r="OI137" s="0"/>
      <c r="OJ137" s="0"/>
      <c r="OK137" s="0"/>
      <c r="OL137" s="0"/>
      <c r="OM137" s="0"/>
      <c r="ON137" s="0"/>
      <c r="OO137" s="0"/>
      <c r="OP137" s="0"/>
      <c r="OQ137" s="0"/>
      <c r="OR137" s="0"/>
      <c r="OS137" s="0"/>
      <c r="OT137" s="0"/>
      <c r="OU137" s="0"/>
      <c r="OV137" s="0"/>
      <c r="OW137" s="0"/>
      <c r="OX137" s="0"/>
      <c r="OY137" s="0"/>
      <c r="OZ137" s="0"/>
      <c r="PA137" s="0"/>
      <c r="PB137" s="0"/>
      <c r="PC137" s="0"/>
      <c r="PD137" s="0"/>
      <c r="PE137" s="0"/>
      <c r="PF137" s="0"/>
      <c r="PG137" s="0"/>
      <c r="PH137" s="0"/>
      <c r="PI137" s="0"/>
      <c r="PJ137" s="0"/>
      <c r="PK137" s="0"/>
      <c r="PL137" s="0"/>
      <c r="PM137" s="0"/>
      <c r="PN137" s="0"/>
      <c r="PO137" s="0"/>
      <c r="PP137" s="0"/>
      <c r="PQ137" s="0"/>
      <c r="PR137" s="0"/>
      <c r="PS137" s="0"/>
      <c r="PT137" s="0"/>
      <c r="PU137" s="0"/>
      <c r="PV137" s="0"/>
      <c r="PW137" s="0"/>
      <c r="PX137" s="0"/>
      <c r="PY137" s="0"/>
      <c r="PZ137" s="0"/>
      <c r="QA137" s="0"/>
      <c r="QB137" s="0"/>
      <c r="QC137" s="0"/>
      <c r="QD137" s="0"/>
      <c r="QE137" s="0"/>
      <c r="QF137" s="0"/>
      <c r="QG137" s="0"/>
      <c r="QH137" s="0"/>
      <c r="QI137" s="0"/>
      <c r="QJ137" s="0"/>
      <c r="QK137" s="0"/>
      <c r="QL137" s="0"/>
      <c r="QM137" s="0"/>
      <c r="QN137" s="0"/>
      <c r="QO137" s="0"/>
      <c r="QP137" s="0"/>
      <c r="QQ137" s="0"/>
      <c r="QR137" s="0"/>
      <c r="QS137" s="0"/>
      <c r="QT137" s="0"/>
      <c r="QU137" s="0"/>
      <c r="QV137" s="0"/>
      <c r="QW137" s="0"/>
      <c r="QX137" s="0"/>
      <c r="QY137" s="0"/>
      <c r="QZ137" s="0"/>
      <c r="RA137" s="0"/>
      <c r="RB137" s="0"/>
      <c r="RC137" s="0"/>
      <c r="RD137" s="0"/>
      <c r="RE137" s="0"/>
      <c r="RF137" s="0"/>
      <c r="RG137" s="0"/>
      <c r="RH137" s="0"/>
      <c r="RI137" s="0"/>
      <c r="RJ137" s="0"/>
      <c r="RK137" s="0"/>
      <c r="RL137" s="0"/>
      <c r="RM137" s="0"/>
      <c r="RN137" s="0"/>
      <c r="RO137" s="0"/>
      <c r="RP137" s="0"/>
      <c r="RQ137" s="0"/>
      <c r="RR137" s="0"/>
      <c r="RS137" s="0"/>
      <c r="RT137" s="0"/>
      <c r="RU137" s="0"/>
      <c r="RV137" s="0"/>
      <c r="RW137" s="0"/>
      <c r="RX137" s="0"/>
      <c r="RY137" s="0"/>
      <c r="RZ137" s="0"/>
      <c r="SA137" s="0"/>
      <c r="SB137" s="0"/>
      <c r="SC137" s="0"/>
      <c r="SD137" s="0"/>
      <c r="SE137" s="0"/>
      <c r="SF137" s="0"/>
      <c r="SG137" s="0"/>
      <c r="SH137" s="0"/>
      <c r="SI137" s="0"/>
      <c r="SJ137" s="0"/>
      <c r="SK137" s="0"/>
      <c r="SL137" s="0"/>
      <c r="SM137" s="0"/>
      <c r="SN137" s="0"/>
      <c r="SO137" s="0"/>
      <c r="SP137" s="0"/>
      <c r="SQ137" s="0"/>
      <c r="SR137" s="0"/>
      <c r="SS137" s="0"/>
      <c r="ST137" s="0"/>
      <c r="SU137" s="0"/>
      <c r="SV137" s="0"/>
      <c r="SW137" s="0"/>
      <c r="SX137" s="0"/>
      <c r="SY137" s="0"/>
      <c r="SZ137" s="0"/>
      <c r="TA137" s="0"/>
      <c r="TB137" s="0"/>
      <c r="TC137" s="0"/>
      <c r="TD137" s="0"/>
      <c r="TE137" s="0"/>
      <c r="TF137" s="0"/>
      <c r="TG137" s="0"/>
      <c r="TH137" s="0"/>
      <c r="TI137" s="0"/>
      <c r="TJ137" s="0"/>
      <c r="TK137" s="0"/>
      <c r="TL137" s="0"/>
      <c r="TM137" s="0"/>
      <c r="TN137" s="0"/>
      <c r="TO137" s="0"/>
      <c r="TP137" s="0"/>
      <c r="TQ137" s="0"/>
      <c r="TR137" s="0"/>
      <c r="TS137" s="0"/>
      <c r="TT137" s="0"/>
      <c r="TU137" s="0"/>
      <c r="TV137" s="0"/>
      <c r="TW137" s="0"/>
      <c r="TX137" s="0"/>
      <c r="TY137" s="0"/>
      <c r="TZ137" s="0"/>
      <c r="UA137" s="0"/>
      <c r="UB137" s="0"/>
      <c r="UC137" s="0"/>
      <c r="UD137" s="0"/>
      <c r="UE137" s="0"/>
      <c r="UF137" s="0"/>
      <c r="UG137" s="0"/>
      <c r="UH137" s="0"/>
      <c r="UI137" s="0"/>
      <c r="UJ137" s="0"/>
      <c r="UK137" s="0"/>
      <c r="UL137" s="0"/>
      <c r="UM137" s="0"/>
      <c r="UN137" s="0"/>
      <c r="UO137" s="0"/>
      <c r="UP137" s="0"/>
      <c r="UQ137" s="0"/>
      <c r="UR137" s="0"/>
      <c r="US137" s="0"/>
      <c r="UT137" s="0"/>
      <c r="UU137" s="0"/>
      <c r="UV137" s="0"/>
      <c r="UW137" s="0"/>
      <c r="UX137" s="0"/>
      <c r="UY137" s="0"/>
      <c r="UZ137" s="0"/>
      <c r="VA137" s="0"/>
      <c r="VB137" s="0"/>
      <c r="VC137" s="0"/>
      <c r="VD137" s="0"/>
      <c r="VE137" s="0"/>
      <c r="VF137" s="0"/>
      <c r="VG137" s="0"/>
      <c r="VH137" s="0"/>
      <c r="VI137" s="0"/>
      <c r="VJ137" s="0"/>
      <c r="VK137" s="0"/>
      <c r="VL137" s="0"/>
      <c r="VM137" s="0"/>
      <c r="VN137" s="0"/>
      <c r="VO137" s="0"/>
      <c r="VP137" s="0"/>
      <c r="VQ137" s="0"/>
      <c r="VR137" s="0"/>
      <c r="VS137" s="0"/>
      <c r="VT137" s="0"/>
      <c r="VU137" s="0"/>
      <c r="VV137" s="0"/>
      <c r="VW137" s="0"/>
      <c r="VX137" s="0"/>
      <c r="VY137" s="0"/>
      <c r="VZ137" s="0"/>
      <c r="WA137" s="0"/>
      <c r="WB137" s="0"/>
      <c r="WC137" s="0"/>
      <c r="WD137" s="0"/>
      <c r="WE137" s="0"/>
      <c r="WF137" s="0"/>
      <c r="WG137" s="0"/>
      <c r="WH137" s="0"/>
      <c r="WI137" s="0"/>
      <c r="WJ137" s="0"/>
      <c r="WK137" s="0"/>
      <c r="WL137" s="0"/>
      <c r="WM137" s="0"/>
      <c r="WN137" s="0"/>
      <c r="WO137" s="0"/>
      <c r="WP137" s="0"/>
      <c r="WQ137" s="0"/>
      <c r="WR137" s="0"/>
      <c r="WS137" s="0"/>
      <c r="WT137" s="0"/>
      <c r="WU137" s="0"/>
      <c r="WV137" s="0"/>
      <c r="WW137" s="0"/>
      <c r="WX137" s="0"/>
      <c r="WY137" s="0"/>
      <c r="WZ137" s="0"/>
      <c r="XA137" s="0"/>
      <c r="XB137" s="0"/>
      <c r="XC137" s="0"/>
      <c r="XD137" s="0"/>
      <c r="XE137" s="0"/>
      <c r="XF137" s="0"/>
      <c r="XG137" s="0"/>
      <c r="XH137" s="0"/>
      <c r="XI137" s="0"/>
      <c r="XJ137" s="0"/>
      <c r="XK137" s="0"/>
      <c r="XL137" s="0"/>
      <c r="XM137" s="0"/>
      <c r="XN137" s="0"/>
      <c r="XO137" s="0"/>
      <c r="XP137" s="0"/>
      <c r="XQ137" s="0"/>
      <c r="XR137" s="0"/>
      <c r="XS137" s="0"/>
      <c r="XT137" s="0"/>
      <c r="XU137" s="0"/>
      <c r="XV137" s="0"/>
      <c r="XW137" s="0"/>
      <c r="XX137" s="0"/>
      <c r="XY137" s="0"/>
      <c r="XZ137" s="0"/>
      <c r="YA137" s="0"/>
      <c r="YB137" s="0"/>
      <c r="YC137" s="0"/>
      <c r="YD137" s="0"/>
      <c r="YE137" s="0"/>
      <c r="YF137" s="0"/>
      <c r="YG137" s="0"/>
      <c r="YH137" s="0"/>
      <c r="YI137" s="0"/>
      <c r="YJ137" s="0"/>
      <c r="YK137" s="0"/>
      <c r="YL137" s="0"/>
      <c r="YM137" s="0"/>
      <c r="YN137" s="0"/>
      <c r="YO137" s="0"/>
      <c r="YP137" s="0"/>
      <c r="YQ137" s="0"/>
      <c r="YR137" s="0"/>
      <c r="YS137" s="0"/>
      <c r="YT137" s="0"/>
      <c r="YU137" s="0"/>
      <c r="YV137" s="0"/>
      <c r="YW137" s="0"/>
      <c r="YX137" s="0"/>
      <c r="YY137" s="0"/>
      <c r="YZ137" s="0"/>
      <c r="ZA137" s="0"/>
      <c r="ZB137" s="0"/>
      <c r="ZC137" s="0"/>
      <c r="ZD137" s="0"/>
      <c r="ZE137" s="0"/>
      <c r="ZF137" s="0"/>
      <c r="ZG137" s="0"/>
      <c r="ZH137" s="0"/>
      <c r="ZI137" s="0"/>
      <c r="ZJ137" s="0"/>
      <c r="ZK137" s="0"/>
      <c r="ZL137" s="0"/>
      <c r="ZM137" s="0"/>
      <c r="ZN137" s="0"/>
      <c r="ZO137" s="0"/>
      <c r="ZP137" s="0"/>
      <c r="ZQ137" s="0"/>
      <c r="ZR137" s="0"/>
      <c r="ZS137" s="0"/>
      <c r="ZT137" s="0"/>
      <c r="ZU137" s="0"/>
      <c r="ZV137" s="0"/>
      <c r="ZW137" s="0"/>
      <c r="ZX137" s="0"/>
      <c r="ZY137" s="0"/>
      <c r="ZZ137" s="0"/>
      <c r="AAA137" s="0"/>
      <c r="AAB137" s="0"/>
      <c r="AAC137" s="0"/>
      <c r="AAD137" s="0"/>
      <c r="AAE137" s="0"/>
      <c r="AAF137" s="0"/>
      <c r="AAG137" s="0"/>
      <c r="AAH137" s="0"/>
      <c r="AAI137" s="0"/>
      <c r="AAJ137" s="0"/>
      <c r="AAK137" s="0"/>
      <c r="AAL137" s="0"/>
      <c r="AAM137" s="0"/>
      <c r="AAN137" s="0"/>
      <c r="AAO137" s="0"/>
      <c r="AAP137" s="0"/>
      <c r="AAQ137" s="0"/>
      <c r="AAR137" s="0"/>
      <c r="AAS137" s="0"/>
      <c r="AAT137" s="0"/>
      <c r="AAU137" s="0"/>
      <c r="AAV137" s="0"/>
      <c r="AAW137" s="0"/>
      <c r="AAX137" s="0"/>
      <c r="AAY137" s="0"/>
      <c r="AAZ137" s="0"/>
      <c r="ABA137" s="0"/>
      <c r="ABB137" s="0"/>
      <c r="ABC137" s="0"/>
      <c r="ABD137" s="0"/>
      <c r="ABE137" s="0"/>
      <c r="ABF137" s="0"/>
      <c r="ABG137" s="0"/>
      <c r="ABH137" s="0"/>
      <c r="ABI137" s="0"/>
      <c r="ABJ137" s="0"/>
      <c r="ABK137" s="0"/>
      <c r="ABL137" s="0"/>
      <c r="ABM137" s="0"/>
      <c r="ABN137" s="0"/>
      <c r="ABO137" s="0"/>
      <c r="ABP137" s="0"/>
      <c r="ABQ137" s="0"/>
      <c r="ABR137" s="0"/>
      <c r="ABS137" s="0"/>
      <c r="ABT137" s="0"/>
      <c r="ABU137" s="0"/>
      <c r="ABV137" s="0"/>
      <c r="ABW137" s="0"/>
      <c r="ABX137" s="0"/>
      <c r="ABY137" s="0"/>
      <c r="ABZ137" s="0"/>
      <c r="ACA137" s="0"/>
      <c r="ACB137" s="0"/>
      <c r="ACC137" s="0"/>
      <c r="ACD137" s="0"/>
      <c r="ACE137" s="0"/>
      <c r="ACF137" s="0"/>
      <c r="ACG137" s="0"/>
      <c r="ACH137" s="0"/>
      <c r="ACI137" s="0"/>
      <c r="ACJ137" s="0"/>
      <c r="ACK137" s="0"/>
      <c r="ACL137" s="0"/>
      <c r="ACM137" s="0"/>
      <c r="ACN137" s="0"/>
      <c r="ACO137" s="0"/>
      <c r="ACP137" s="0"/>
      <c r="ACQ137" s="0"/>
      <c r="ACR137" s="0"/>
      <c r="ACS137" s="0"/>
      <c r="ACT137" s="0"/>
      <c r="ACU137" s="0"/>
      <c r="ACV137" s="0"/>
      <c r="ACW137" s="0"/>
      <c r="ACX137" s="0"/>
      <c r="ACY137" s="0"/>
      <c r="ACZ137" s="0"/>
      <c r="ADA137" s="0"/>
      <c r="ADB137" s="0"/>
      <c r="ADC137" s="0"/>
      <c r="ADD137" s="0"/>
      <c r="ADE137" s="0"/>
      <c r="ADF137" s="0"/>
      <c r="ADG137" s="0"/>
      <c r="ADH137" s="0"/>
      <c r="ADI137" s="0"/>
      <c r="ADJ137" s="0"/>
      <c r="ADK137" s="0"/>
      <c r="ADL137" s="0"/>
      <c r="ADM137" s="0"/>
      <c r="ADN137" s="0"/>
      <c r="ADO137" s="0"/>
      <c r="ADP137" s="0"/>
      <c r="ADQ137" s="0"/>
      <c r="ADR137" s="0"/>
      <c r="ADS137" s="0"/>
      <c r="ADT137" s="0"/>
      <c r="ADU137" s="0"/>
      <c r="ADV137" s="0"/>
      <c r="ADW137" s="0"/>
      <c r="ADX137" s="0"/>
      <c r="ADY137" s="0"/>
      <c r="ADZ137" s="0"/>
      <c r="AEA137" s="0"/>
      <c r="AEB137" s="0"/>
      <c r="AEC137" s="0"/>
      <c r="AED137" s="0"/>
      <c r="AEE137" s="0"/>
      <c r="AEF137" s="0"/>
      <c r="AEG137" s="0"/>
      <c r="AEH137" s="0"/>
      <c r="AEI137" s="0"/>
      <c r="AEJ137" s="0"/>
      <c r="AEK137" s="0"/>
      <c r="AEL137" s="0"/>
      <c r="AEM137" s="0"/>
      <c r="AEN137" s="0"/>
      <c r="AEO137" s="0"/>
      <c r="AEP137" s="0"/>
      <c r="AEQ137" s="0"/>
      <c r="AER137" s="0"/>
      <c r="AES137" s="0"/>
      <c r="AET137" s="0"/>
      <c r="AEU137" s="0"/>
      <c r="AEV137" s="0"/>
      <c r="AEW137" s="0"/>
      <c r="AEX137" s="0"/>
      <c r="AEY137" s="0"/>
      <c r="AEZ137" s="0"/>
      <c r="AFA137" s="0"/>
      <c r="AFB137" s="0"/>
      <c r="AFC137" s="0"/>
      <c r="AFD137" s="0"/>
      <c r="AFE137" s="0"/>
      <c r="AFF137" s="0"/>
      <c r="AFG137" s="0"/>
      <c r="AFH137" s="0"/>
      <c r="AFI137" s="0"/>
      <c r="AFJ137" s="0"/>
      <c r="AFK137" s="0"/>
      <c r="AFL137" s="0"/>
      <c r="AFM137" s="0"/>
      <c r="AFN137" s="0"/>
      <c r="AFO137" s="0"/>
      <c r="AFP137" s="0"/>
      <c r="AFQ137" s="0"/>
      <c r="AFR137" s="0"/>
      <c r="AFS137" s="0"/>
      <c r="AFT137" s="0"/>
      <c r="AFU137" s="0"/>
      <c r="AFV137" s="0"/>
      <c r="AFW137" s="0"/>
      <c r="AFX137" s="0"/>
      <c r="AFY137" s="0"/>
      <c r="AFZ137" s="0"/>
      <c r="AGA137" s="0"/>
      <c r="AGB137" s="0"/>
      <c r="AGC137" s="0"/>
      <c r="AGD137" s="0"/>
      <c r="AGE137" s="0"/>
      <c r="AGF137" s="0"/>
      <c r="AGG137" s="0"/>
      <c r="AGH137" s="0"/>
      <c r="AGI137" s="0"/>
      <c r="AGJ137" s="0"/>
      <c r="AGK137" s="0"/>
      <c r="AGL137" s="0"/>
      <c r="AGM137" s="0"/>
      <c r="AGN137" s="0"/>
      <c r="AGO137" s="0"/>
      <c r="AGP137" s="0"/>
      <c r="AGQ137" s="0"/>
      <c r="AGR137" s="0"/>
      <c r="AGS137" s="0"/>
      <c r="AGT137" s="0"/>
      <c r="AGU137" s="0"/>
      <c r="AGV137" s="0"/>
      <c r="AGW137" s="0"/>
      <c r="AGX137" s="0"/>
      <c r="AGY137" s="0"/>
      <c r="AGZ137" s="0"/>
      <c r="AHA137" s="0"/>
      <c r="AHB137" s="0"/>
      <c r="AHC137" s="0"/>
      <c r="AHD137" s="0"/>
      <c r="AHE137" s="0"/>
      <c r="AHF137" s="0"/>
      <c r="AHG137" s="0"/>
      <c r="AHH137" s="0"/>
      <c r="AHI137" s="0"/>
      <c r="AHJ137" s="0"/>
      <c r="AHK137" s="0"/>
      <c r="AHL137" s="0"/>
      <c r="AHM137" s="0"/>
      <c r="AHN137" s="0"/>
      <c r="AHO137" s="0"/>
      <c r="AHP137" s="0"/>
      <c r="AHQ137" s="0"/>
      <c r="AHR137" s="0"/>
      <c r="AHS137" s="0"/>
      <c r="AHT137" s="0"/>
      <c r="AHU137" s="0"/>
      <c r="AHV137" s="0"/>
      <c r="AHW137" s="0"/>
      <c r="AHX137" s="0"/>
      <c r="AHY137" s="0"/>
      <c r="AHZ137" s="0"/>
      <c r="AIA137" s="0"/>
      <c r="AIB137" s="0"/>
      <c r="AIC137" s="0"/>
      <c r="AID137" s="0"/>
      <c r="AIE137" s="0"/>
      <c r="AIF137" s="0"/>
      <c r="AIG137" s="0"/>
      <c r="AIH137" s="0"/>
      <c r="AII137" s="0"/>
      <c r="AIJ137" s="0"/>
      <c r="AIK137" s="0"/>
      <c r="AIL137" s="0"/>
      <c r="AIM137" s="0"/>
      <c r="AIN137" s="0"/>
      <c r="AIO137" s="0"/>
      <c r="AIP137" s="0"/>
      <c r="AIQ137" s="0"/>
      <c r="AIR137" s="0"/>
      <c r="AIS137" s="0"/>
      <c r="AIT137" s="0"/>
      <c r="AIU137" s="0"/>
      <c r="AIV137" s="0"/>
      <c r="AIW137" s="0"/>
      <c r="AIX137" s="0"/>
      <c r="AIY137" s="0"/>
      <c r="AIZ137" s="0"/>
      <c r="AJA137" s="0"/>
      <c r="AJB137" s="0"/>
      <c r="AJC137" s="0"/>
      <c r="AJD137" s="0"/>
      <c r="AJE137" s="0"/>
      <c r="AJF137" s="0"/>
      <c r="AJG137" s="0"/>
      <c r="AJH137" s="0"/>
      <c r="AJI137" s="0"/>
      <c r="AJJ137" s="0"/>
      <c r="AJK137" s="0"/>
      <c r="AJL137" s="0"/>
      <c r="AJM137" s="0"/>
      <c r="AJN137" s="0"/>
      <c r="AJO137" s="0"/>
      <c r="AJP137" s="0"/>
      <c r="AJQ137" s="0"/>
      <c r="AJR137" s="0"/>
      <c r="AJS137" s="0"/>
      <c r="AJT137" s="0"/>
      <c r="AJU137" s="0"/>
      <c r="AJV137" s="0"/>
      <c r="AJW137" s="0"/>
      <c r="AJX137" s="0"/>
      <c r="AJY137" s="0"/>
      <c r="AJZ137" s="0"/>
      <c r="AKA137" s="0"/>
      <c r="AKB137" s="0"/>
      <c r="AKC137" s="0"/>
      <c r="AKD137" s="0"/>
      <c r="AKE137" s="0"/>
      <c r="AKF137" s="0"/>
      <c r="AKG137" s="0"/>
      <c r="AKH137" s="0"/>
      <c r="AKI137" s="0"/>
      <c r="AKJ137" s="0"/>
      <c r="AKK137" s="0"/>
      <c r="AKL137" s="0"/>
      <c r="AKM137" s="0"/>
      <c r="AKN137" s="0"/>
      <c r="AKO137" s="0"/>
      <c r="AKP137" s="0"/>
      <c r="AKQ137" s="0"/>
      <c r="AKR137" s="0"/>
      <c r="AKS137" s="0"/>
      <c r="AKT137" s="0"/>
      <c r="AKU137" s="0"/>
      <c r="AKV137" s="0"/>
      <c r="AKW137" s="0"/>
      <c r="AKX137" s="0"/>
      <c r="AKY137" s="0"/>
      <c r="AKZ137" s="0"/>
      <c r="ALA137" s="0"/>
      <c r="ALB137" s="0"/>
      <c r="ALC137" s="0"/>
      <c r="ALD137" s="0"/>
      <c r="ALE137" s="0"/>
      <c r="ALF137" s="0"/>
      <c r="ALG137" s="0"/>
      <c r="ALH137" s="0"/>
      <c r="ALI137" s="0"/>
      <c r="ALJ137" s="0"/>
      <c r="ALK137" s="0"/>
      <c r="ALL137" s="0"/>
      <c r="ALM137" s="0"/>
      <c r="ALN137" s="0"/>
      <c r="ALO137" s="0"/>
      <c r="ALP137" s="0"/>
      <c r="ALQ137" s="0"/>
      <c r="ALR137" s="0"/>
      <c r="ALS137" s="0"/>
      <c r="ALT137" s="0"/>
      <c r="ALU137" s="0"/>
      <c r="ALV137" s="0"/>
      <c r="ALW137" s="0"/>
      <c r="ALX137" s="0"/>
      <c r="ALY137" s="0"/>
      <c r="ALZ137" s="0"/>
      <c r="AMA137" s="0"/>
      <c r="AMB137" s="0"/>
      <c r="AMC137" s="0"/>
      <c r="AMD137" s="0"/>
      <c r="AME137" s="0"/>
      <c r="AMF137" s="0"/>
      <c r="AMG137" s="0"/>
      <c r="AMH137" s="0"/>
      <c r="AMI137" s="0"/>
      <c r="AMJ137" s="0"/>
    </row>
    <row r="138" customFormat="false" ht="18" hidden="false" customHeight="true" outlineLevel="0" collapsed="false">
      <c r="A138" s="66"/>
      <c r="B138" s="382"/>
      <c r="C138" s="382"/>
      <c r="D138" s="382"/>
      <c r="E138" s="382"/>
      <c r="F138" s="386"/>
      <c r="G138" s="403" t="s">
        <v>181</v>
      </c>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3"/>
      <c r="AD138" s="403"/>
      <c r="AE138" s="403"/>
      <c r="AF138" s="403"/>
      <c r="AG138" s="403"/>
      <c r="AH138" s="403"/>
      <c r="AI138" s="403"/>
      <c r="AJ138" s="403"/>
      <c r="AK138" s="388"/>
      <c r="AL138" s="66"/>
      <c r="AM138" s="303" t="n">
        <f aca="false">FALSE()</f>
        <v>0</v>
      </c>
      <c r="AN138" s="303"/>
      <c r="AO138" s="356"/>
      <c r="AP138" s="384"/>
      <c r="AQ138" s="385"/>
      <c r="AR138" s="385"/>
      <c r="AS138" s="385"/>
      <c r="AT138" s="385"/>
      <c r="AU138" s="385"/>
      <c r="AV138" s="385"/>
      <c r="AW138" s="385"/>
      <c r="AX138" s="385"/>
      <c r="AY138" s="385"/>
      <c r="AZ138" s="385"/>
      <c r="BA138" s="385"/>
      <c r="BB138" s="385"/>
      <c r="BC138" s="385"/>
      <c r="BD138" s="385"/>
      <c r="BE138" s="385"/>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c r="IX138" s="0"/>
      <c r="IY138" s="0"/>
      <c r="IZ138" s="0"/>
      <c r="JA138" s="0"/>
      <c r="JB138" s="0"/>
      <c r="JC138" s="0"/>
      <c r="JD138" s="0"/>
      <c r="JE138" s="0"/>
      <c r="JF138" s="0"/>
      <c r="JG138" s="0"/>
      <c r="JH138" s="0"/>
      <c r="JI138" s="0"/>
      <c r="JJ138" s="0"/>
      <c r="JK138" s="0"/>
      <c r="JL138" s="0"/>
      <c r="JM138" s="0"/>
      <c r="JN138" s="0"/>
      <c r="JO138" s="0"/>
      <c r="JP138" s="0"/>
      <c r="JQ138" s="0"/>
      <c r="JR138" s="0"/>
      <c r="JS138" s="0"/>
      <c r="JT138" s="0"/>
      <c r="JU138" s="0"/>
      <c r="JV138" s="0"/>
      <c r="JW138" s="0"/>
      <c r="JX138" s="0"/>
      <c r="JY138" s="0"/>
      <c r="JZ138" s="0"/>
      <c r="KA138" s="0"/>
      <c r="KB138" s="0"/>
      <c r="KC138" s="0"/>
      <c r="KD138" s="0"/>
      <c r="KE138" s="0"/>
      <c r="KF138" s="0"/>
      <c r="KG138" s="0"/>
      <c r="KH138" s="0"/>
      <c r="KI138" s="0"/>
      <c r="KJ138" s="0"/>
      <c r="KK138" s="0"/>
      <c r="KL138" s="0"/>
      <c r="KM138" s="0"/>
      <c r="KN138" s="0"/>
      <c r="KO138" s="0"/>
      <c r="KP138" s="0"/>
      <c r="KQ138" s="0"/>
      <c r="KR138" s="0"/>
      <c r="KS138" s="0"/>
      <c r="KT138" s="0"/>
      <c r="KU138" s="0"/>
      <c r="KV138" s="0"/>
      <c r="KW138" s="0"/>
      <c r="KX138" s="0"/>
      <c r="KY138" s="0"/>
      <c r="KZ138" s="0"/>
      <c r="LA138" s="0"/>
      <c r="LB138" s="0"/>
      <c r="LC138" s="0"/>
      <c r="LD138" s="0"/>
      <c r="LE138" s="0"/>
      <c r="LF138" s="0"/>
      <c r="LG138" s="0"/>
      <c r="LH138" s="0"/>
      <c r="LI138" s="0"/>
      <c r="LJ138" s="0"/>
      <c r="LK138" s="0"/>
      <c r="LL138" s="0"/>
      <c r="LM138" s="0"/>
      <c r="LN138" s="0"/>
      <c r="LO138" s="0"/>
      <c r="LP138" s="0"/>
      <c r="LQ138" s="0"/>
      <c r="LR138" s="0"/>
      <c r="LS138" s="0"/>
      <c r="LT138" s="0"/>
      <c r="LU138" s="0"/>
      <c r="LV138" s="0"/>
      <c r="LW138" s="0"/>
      <c r="LX138" s="0"/>
      <c r="LY138" s="0"/>
      <c r="LZ138" s="0"/>
      <c r="MA138" s="0"/>
      <c r="MB138" s="0"/>
      <c r="MC138" s="0"/>
      <c r="MD138" s="0"/>
      <c r="ME138" s="0"/>
      <c r="MF138" s="0"/>
      <c r="MG138" s="0"/>
      <c r="MH138" s="0"/>
      <c r="MI138" s="0"/>
      <c r="MJ138" s="0"/>
      <c r="MK138" s="0"/>
      <c r="ML138" s="0"/>
      <c r="MM138" s="0"/>
      <c r="MN138" s="0"/>
      <c r="MO138" s="0"/>
      <c r="MP138" s="0"/>
      <c r="MQ138" s="0"/>
      <c r="MR138" s="0"/>
      <c r="MS138" s="0"/>
      <c r="MT138" s="0"/>
      <c r="MU138" s="0"/>
      <c r="MV138" s="0"/>
      <c r="MW138" s="0"/>
      <c r="MX138" s="0"/>
      <c r="MY138" s="0"/>
      <c r="MZ138" s="0"/>
      <c r="NA138" s="0"/>
      <c r="NB138" s="0"/>
      <c r="NC138" s="0"/>
      <c r="ND138" s="0"/>
      <c r="NE138" s="0"/>
      <c r="NF138" s="0"/>
      <c r="NG138" s="0"/>
      <c r="NH138" s="0"/>
      <c r="NI138" s="0"/>
      <c r="NJ138" s="0"/>
      <c r="NK138" s="0"/>
      <c r="NL138" s="0"/>
      <c r="NM138" s="0"/>
      <c r="NN138" s="0"/>
      <c r="NO138" s="0"/>
      <c r="NP138" s="0"/>
      <c r="NQ138" s="0"/>
      <c r="NR138" s="0"/>
      <c r="NS138" s="0"/>
      <c r="NT138" s="0"/>
      <c r="NU138" s="0"/>
      <c r="NV138" s="0"/>
      <c r="NW138" s="0"/>
      <c r="NX138" s="0"/>
      <c r="NY138" s="0"/>
      <c r="NZ138" s="0"/>
      <c r="OA138" s="0"/>
      <c r="OB138" s="0"/>
      <c r="OC138" s="0"/>
      <c r="OD138" s="0"/>
      <c r="OE138" s="0"/>
      <c r="OF138" s="0"/>
      <c r="OG138" s="0"/>
      <c r="OH138" s="0"/>
      <c r="OI138" s="0"/>
      <c r="OJ138" s="0"/>
      <c r="OK138" s="0"/>
      <c r="OL138" s="0"/>
      <c r="OM138" s="0"/>
      <c r="ON138" s="0"/>
      <c r="OO138" s="0"/>
      <c r="OP138" s="0"/>
      <c r="OQ138" s="0"/>
      <c r="OR138" s="0"/>
      <c r="OS138" s="0"/>
      <c r="OT138" s="0"/>
      <c r="OU138" s="0"/>
      <c r="OV138" s="0"/>
      <c r="OW138" s="0"/>
      <c r="OX138" s="0"/>
      <c r="OY138" s="0"/>
      <c r="OZ138" s="0"/>
      <c r="PA138" s="0"/>
      <c r="PB138" s="0"/>
      <c r="PC138" s="0"/>
      <c r="PD138" s="0"/>
      <c r="PE138" s="0"/>
      <c r="PF138" s="0"/>
      <c r="PG138" s="0"/>
      <c r="PH138" s="0"/>
      <c r="PI138" s="0"/>
      <c r="PJ138" s="0"/>
      <c r="PK138" s="0"/>
      <c r="PL138" s="0"/>
      <c r="PM138" s="0"/>
      <c r="PN138" s="0"/>
      <c r="PO138" s="0"/>
      <c r="PP138" s="0"/>
      <c r="PQ138" s="0"/>
      <c r="PR138" s="0"/>
      <c r="PS138" s="0"/>
      <c r="PT138" s="0"/>
      <c r="PU138" s="0"/>
      <c r="PV138" s="0"/>
      <c r="PW138" s="0"/>
      <c r="PX138" s="0"/>
      <c r="PY138" s="0"/>
      <c r="PZ138" s="0"/>
      <c r="QA138" s="0"/>
      <c r="QB138" s="0"/>
      <c r="QC138" s="0"/>
      <c r="QD138" s="0"/>
      <c r="QE138" s="0"/>
      <c r="QF138" s="0"/>
      <c r="QG138" s="0"/>
      <c r="QH138" s="0"/>
      <c r="QI138" s="0"/>
      <c r="QJ138" s="0"/>
      <c r="QK138" s="0"/>
      <c r="QL138" s="0"/>
      <c r="QM138" s="0"/>
      <c r="QN138" s="0"/>
      <c r="QO138" s="0"/>
      <c r="QP138" s="0"/>
      <c r="QQ138" s="0"/>
      <c r="QR138" s="0"/>
      <c r="QS138" s="0"/>
      <c r="QT138" s="0"/>
      <c r="QU138" s="0"/>
      <c r="QV138" s="0"/>
      <c r="QW138" s="0"/>
      <c r="QX138" s="0"/>
      <c r="QY138" s="0"/>
      <c r="QZ138" s="0"/>
      <c r="RA138" s="0"/>
      <c r="RB138" s="0"/>
      <c r="RC138" s="0"/>
      <c r="RD138" s="0"/>
      <c r="RE138" s="0"/>
      <c r="RF138" s="0"/>
      <c r="RG138" s="0"/>
      <c r="RH138" s="0"/>
      <c r="RI138" s="0"/>
      <c r="RJ138" s="0"/>
      <c r="RK138" s="0"/>
      <c r="RL138" s="0"/>
      <c r="RM138" s="0"/>
      <c r="RN138" s="0"/>
      <c r="RO138" s="0"/>
      <c r="RP138" s="0"/>
      <c r="RQ138" s="0"/>
      <c r="RR138" s="0"/>
      <c r="RS138" s="0"/>
      <c r="RT138" s="0"/>
      <c r="RU138" s="0"/>
      <c r="RV138" s="0"/>
      <c r="RW138" s="0"/>
      <c r="RX138" s="0"/>
      <c r="RY138" s="0"/>
      <c r="RZ138" s="0"/>
      <c r="SA138" s="0"/>
      <c r="SB138" s="0"/>
      <c r="SC138" s="0"/>
      <c r="SD138" s="0"/>
      <c r="SE138" s="0"/>
      <c r="SF138" s="0"/>
      <c r="SG138" s="0"/>
      <c r="SH138" s="0"/>
      <c r="SI138" s="0"/>
      <c r="SJ138" s="0"/>
      <c r="SK138" s="0"/>
      <c r="SL138" s="0"/>
      <c r="SM138" s="0"/>
      <c r="SN138" s="0"/>
      <c r="SO138" s="0"/>
      <c r="SP138" s="0"/>
      <c r="SQ138" s="0"/>
      <c r="SR138" s="0"/>
      <c r="SS138" s="0"/>
      <c r="ST138" s="0"/>
      <c r="SU138" s="0"/>
      <c r="SV138" s="0"/>
      <c r="SW138" s="0"/>
      <c r="SX138" s="0"/>
      <c r="SY138" s="0"/>
      <c r="SZ138" s="0"/>
      <c r="TA138" s="0"/>
      <c r="TB138" s="0"/>
      <c r="TC138" s="0"/>
      <c r="TD138" s="0"/>
      <c r="TE138" s="0"/>
      <c r="TF138" s="0"/>
      <c r="TG138" s="0"/>
      <c r="TH138" s="0"/>
      <c r="TI138" s="0"/>
      <c r="TJ138" s="0"/>
      <c r="TK138" s="0"/>
      <c r="TL138" s="0"/>
      <c r="TM138" s="0"/>
      <c r="TN138" s="0"/>
      <c r="TO138" s="0"/>
      <c r="TP138" s="0"/>
      <c r="TQ138" s="0"/>
      <c r="TR138" s="0"/>
      <c r="TS138" s="0"/>
      <c r="TT138" s="0"/>
      <c r="TU138" s="0"/>
      <c r="TV138" s="0"/>
      <c r="TW138" s="0"/>
      <c r="TX138" s="0"/>
      <c r="TY138" s="0"/>
      <c r="TZ138" s="0"/>
      <c r="UA138" s="0"/>
      <c r="UB138" s="0"/>
      <c r="UC138" s="0"/>
      <c r="UD138" s="0"/>
      <c r="UE138" s="0"/>
      <c r="UF138" s="0"/>
      <c r="UG138" s="0"/>
      <c r="UH138" s="0"/>
      <c r="UI138" s="0"/>
      <c r="UJ138" s="0"/>
      <c r="UK138" s="0"/>
      <c r="UL138" s="0"/>
      <c r="UM138" s="0"/>
      <c r="UN138" s="0"/>
      <c r="UO138" s="0"/>
      <c r="UP138" s="0"/>
      <c r="UQ138" s="0"/>
      <c r="UR138" s="0"/>
      <c r="US138" s="0"/>
      <c r="UT138" s="0"/>
      <c r="UU138" s="0"/>
      <c r="UV138" s="0"/>
      <c r="UW138" s="0"/>
      <c r="UX138" s="0"/>
      <c r="UY138" s="0"/>
      <c r="UZ138" s="0"/>
      <c r="VA138" s="0"/>
      <c r="VB138" s="0"/>
      <c r="VC138" s="0"/>
      <c r="VD138" s="0"/>
      <c r="VE138" s="0"/>
      <c r="VF138" s="0"/>
      <c r="VG138" s="0"/>
      <c r="VH138" s="0"/>
      <c r="VI138" s="0"/>
      <c r="VJ138" s="0"/>
      <c r="VK138" s="0"/>
      <c r="VL138" s="0"/>
      <c r="VM138" s="0"/>
      <c r="VN138" s="0"/>
      <c r="VO138" s="0"/>
      <c r="VP138" s="0"/>
      <c r="VQ138" s="0"/>
      <c r="VR138" s="0"/>
      <c r="VS138" s="0"/>
      <c r="VT138" s="0"/>
      <c r="VU138" s="0"/>
      <c r="VV138" s="0"/>
      <c r="VW138" s="0"/>
      <c r="VX138" s="0"/>
      <c r="VY138" s="0"/>
      <c r="VZ138" s="0"/>
      <c r="WA138" s="0"/>
      <c r="WB138" s="0"/>
      <c r="WC138" s="0"/>
      <c r="WD138" s="0"/>
      <c r="WE138" s="0"/>
      <c r="WF138" s="0"/>
      <c r="WG138" s="0"/>
      <c r="WH138" s="0"/>
      <c r="WI138" s="0"/>
      <c r="WJ138" s="0"/>
      <c r="WK138" s="0"/>
      <c r="WL138" s="0"/>
      <c r="WM138" s="0"/>
      <c r="WN138" s="0"/>
      <c r="WO138" s="0"/>
      <c r="WP138" s="0"/>
      <c r="WQ138" s="0"/>
      <c r="WR138" s="0"/>
      <c r="WS138" s="0"/>
      <c r="WT138" s="0"/>
      <c r="WU138" s="0"/>
      <c r="WV138" s="0"/>
      <c r="WW138" s="0"/>
      <c r="WX138" s="0"/>
      <c r="WY138" s="0"/>
      <c r="WZ138" s="0"/>
      <c r="XA138" s="0"/>
      <c r="XB138" s="0"/>
      <c r="XC138" s="0"/>
      <c r="XD138" s="0"/>
      <c r="XE138" s="0"/>
      <c r="XF138" s="0"/>
      <c r="XG138" s="0"/>
      <c r="XH138" s="0"/>
      <c r="XI138" s="0"/>
      <c r="XJ138" s="0"/>
      <c r="XK138" s="0"/>
      <c r="XL138" s="0"/>
      <c r="XM138" s="0"/>
      <c r="XN138" s="0"/>
      <c r="XO138" s="0"/>
      <c r="XP138" s="0"/>
      <c r="XQ138" s="0"/>
      <c r="XR138" s="0"/>
      <c r="XS138" s="0"/>
      <c r="XT138" s="0"/>
      <c r="XU138" s="0"/>
      <c r="XV138" s="0"/>
      <c r="XW138" s="0"/>
      <c r="XX138" s="0"/>
      <c r="XY138" s="0"/>
      <c r="XZ138" s="0"/>
      <c r="YA138" s="0"/>
      <c r="YB138" s="0"/>
      <c r="YC138" s="0"/>
      <c r="YD138" s="0"/>
      <c r="YE138" s="0"/>
      <c r="YF138" s="0"/>
      <c r="YG138" s="0"/>
      <c r="YH138" s="0"/>
      <c r="YI138" s="0"/>
      <c r="YJ138" s="0"/>
      <c r="YK138" s="0"/>
      <c r="YL138" s="0"/>
      <c r="YM138" s="0"/>
      <c r="YN138" s="0"/>
      <c r="YO138" s="0"/>
      <c r="YP138" s="0"/>
      <c r="YQ138" s="0"/>
      <c r="YR138" s="0"/>
      <c r="YS138" s="0"/>
      <c r="YT138" s="0"/>
      <c r="YU138" s="0"/>
      <c r="YV138" s="0"/>
      <c r="YW138" s="0"/>
      <c r="YX138" s="0"/>
      <c r="YY138" s="0"/>
      <c r="YZ138" s="0"/>
      <c r="ZA138" s="0"/>
      <c r="ZB138" s="0"/>
      <c r="ZC138" s="0"/>
      <c r="ZD138" s="0"/>
      <c r="ZE138" s="0"/>
      <c r="ZF138" s="0"/>
      <c r="ZG138" s="0"/>
      <c r="ZH138" s="0"/>
      <c r="ZI138" s="0"/>
      <c r="ZJ138" s="0"/>
      <c r="ZK138" s="0"/>
      <c r="ZL138" s="0"/>
      <c r="ZM138" s="0"/>
      <c r="ZN138" s="0"/>
      <c r="ZO138" s="0"/>
      <c r="ZP138" s="0"/>
      <c r="ZQ138" s="0"/>
      <c r="ZR138" s="0"/>
      <c r="ZS138" s="0"/>
      <c r="ZT138" s="0"/>
      <c r="ZU138" s="0"/>
      <c r="ZV138" s="0"/>
      <c r="ZW138" s="0"/>
      <c r="ZX138" s="0"/>
      <c r="ZY138" s="0"/>
      <c r="ZZ138" s="0"/>
      <c r="AAA138" s="0"/>
      <c r="AAB138" s="0"/>
      <c r="AAC138" s="0"/>
      <c r="AAD138" s="0"/>
      <c r="AAE138" s="0"/>
      <c r="AAF138" s="0"/>
      <c r="AAG138" s="0"/>
      <c r="AAH138" s="0"/>
      <c r="AAI138" s="0"/>
      <c r="AAJ138" s="0"/>
      <c r="AAK138" s="0"/>
      <c r="AAL138" s="0"/>
      <c r="AAM138" s="0"/>
      <c r="AAN138" s="0"/>
      <c r="AAO138" s="0"/>
      <c r="AAP138" s="0"/>
      <c r="AAQ138" s="0"/>
      <c r="AAR138" s="0"/>
      <c r="AAS138" s="0"/>
      <c r="AAT138" s="0"/>
      <c r="AAU138" s="0"/>
      <c r="AAV138" s="0"/>
      <c r="AAW138" s="0"/>
      <c r="AAX138" s="0"/>
      <c r="AAY138" s="0"/>
      <c r="AAZ138" s="0"/>
      <c r="ABA138" s="0"/>
      <c r="ABB138" s="0"/>
      <c r="ABC138" s="0"/>
      <c r="ABD138" s="0"/>
      <c r="ABE138" s="0"/>
      <c r="ABF138" s="0"/>
      <c r="ABG138" s="0"/>
      <c r="ABH138" s="0"/>
      <c r="ABI138" s="0"/>
      <c r="ABJ138" s="0"/>
      <c r="ABK138" s="0"/>
      <c r="ABL138" s="0"/>
      <c r="ABM138" s="0"/>
      <c r="ABN138" s="0"/>
      <c r="ABO138" s="0"/>
      <c r="ABP138" s="0"/>
      <c r="ABQ138" s="0"/>
      <c r="ABR138" s="0"/>
      <c r="ABS138" s="0"/>
      <c r="ABT138" s="0"/>
      <c r="ABU138" s="0"/>
      <c r="ABV138" s="0"/>
      <c r="ABW138" s="0"/>
      <c r="ABX138" s="0"/>
      <c r="ABY138" s="0"/>
      <c r="ABZ138" s="0"/>
      <c r="ACA138" s="0"/>
      <c r="ACB138" s="0"/>
      <c r="ACC138" s="0"/>
      <c r="ACD138" s="0"/>
      <c r="ACE138" s="0"/>
      <c r="ACF138" s="0"/>
      <c r="ACG138" s="0"/>
      <c r="ACH138" s="0"/>
      <c r="ACI138" s="0"/>
      <c r="ACJ138" s="0"/>
      <c r="ACK138" s="0"/>
      <c r="ACL138" s="0"/>
      <c r="ACM138" s="0"/>
      <c r="ACN138" s="0"/>
      <c r="ACO138" s="0"/>
      <c r="ACP138" s="0"/>
      <c r="ACQ138" s="0"/>
      <c r="ACR138" s="0"/>
      <c r="ACS138" s="0"/>
      <c r="ACT138" s="0"/>
      <c r="ACU138" s="0"/>
      <c r="ACV138" s="0"/>
      <c r="ACW138" s="0"/>
      <c r="ACX138" s="0"/>
      <c r="ACY138" s="0"/>
      <c r="ACZ138" s="0"/>
      <c r="ADA138" s="0"/>
      <c r="ADB138" s="0"/>
      <c r="ADC138" s="0"/>
      <c r="ADD138" s="0"/>
      <c r="ADE138" s="0"/>
      <c r="ADF138" s="0"/>
      <c r="ADG138" s="0"/>
      <c r="ADH138" s="0"/>
      <c r="ADI138" s="0"/>
      <c r="ADJ138" s="0"/>
      <c r="ADK138" s="0"/>
      <c r="ADL138" s="0"/>
      <c r="ADM138" s="0"/>
      <c r="ADN138" s="0"/>
      <c r="ADO138" s="0"/>
      <c r="ADP138" s="0"/>
      <c r="ADQ138" s="0"/>
      <c r="ADR138" s="0"/>
      <c r="ADS138" s="0"/>
      <c r="ADT138" s="0"/>
      <c r="ADU138" s="0"/>
      <c r="ADV138" s="0"/>
      <c r="ADW138" s="0"/>
      <c r="ADX138" s="0"/>
      <c r="ADY138" s="0"/>
      <c r="ADZ138" s="0"/>
      <c r="AEA138" s="0"/>
      <c r="AEB138" s="0"/>
      <c r="AEC138" s="0"/>
      <c r="AED138" s="0"/>
      <c r="AEE138" s="0"/>
      <c r="AEF138" s="0"/>
      <c r="AEG138" s="0"/>
      <c r="AEH138" s="0"/>
      <c r="AEI138" s="0"/>
      <c r="AEJ138" s="0"/>
      <c r="AEK138" s="0"/>
      <c r="AEL138" s="0"/>
      <c r="AEM138" s="0"/>
      <c r="AEN138" s="0"/>
      <c r="AEO138" s="0"/>
      <c r="AEP138" s="0"/>
      <c r="AEQ138" s="0"/>
      <c r="AER138" s="0"/>
      <c r="AES138" s="0"/>
      <c r="AET138" s="0"/>
      <c r="AEU138" s="0"/>
      <c r="AEV138" s="0"/>
      <c r="AEW138" s="0"/>
      <c r="AEX138" s="0"/>
      <c r="AEY138" s="0"/>
      <c r="AEZ138" s="0"/>
      <c r="AFA138" s="0"/>
      <c r="AFB138" s="0"/>
      <c r="AFC138" s="0"/>
      <c r="AFD138" s="0"/>
      <c r="AFE138" s="0"/>
      <c r="AFF138" s="0"/>
      <c r="AFG138" s="0"/>
      <c r="AFH138" s="0"/>
      <c r="AFI138" s="0"/>
      <c r="AFJ138" s="0"/>
      <c r="AFK138" s="0"/>
      <c r="AFL138" s="0"/>
      <c r="AFM138" s="0"/>
      <c r="AFN138" s="0"/>
      <c r="AFO138" s="0"/>
      <c r="AFP138" s="0"/>
      <c r="AFQ138" s="0"/>
      <c r="AFR138" s="0"/>
      <c r="AFS138" s="0"/>
      <c r="AFT138" s="0"/>
      <c r="AFU138" s="0"/>
      <c r="AFV138" s="0"/>
      <c r="AFW138" s="0"/>
      <c r="AFX138" s="0"/>
      <c r="AFY138" s="0"/>
      <c r="AFZ138" s="0"/>
      <c r="AGA138" s="0"/>
      <c r="AGB138" s="0"/>
      <c r="AGC138" s="0"/>
      <c r="AGD138" s="0"/>
      <c r="AGE138" s="0"/>
      <c r="AGF138" s="0"/>
      <c r="AGG138" s="0"/>
      <c r="AGH138" s="0"/>
      <c r="AGI138" s="0"/>
      <c r="AGJ138" s="0"/>
      <c r="AGK138" s="0"/>
      <c r="AGL138" s="0"/>
      <c r="AGM138" s="0"/>
      <c r="AGN138" s="0"/>
      <c r="AGO138" s="0"/>
      <c r="AGP138" s="0"/>
      <c r="AGQ138" s="0"/>
      <c r="AGR138" s="0"/>
      <c r="AGS138" s="0"/>
      <c r="AGT138" s="0"/>
      <c r="AGU138" s="0"/>
      <c r="AGV138" s="0"/>
      <c r="AGW138" s="0"/>
      <c r="AGX138" s="0"/>
      <c r="AGY138" s="0"/>
      <c r="AGZ138" s="0"/>
      <c r="AHA138" s="0"/>
      <c r="AHB138" s="0"/>
      <c r="AHC138" s="0"/>
      <c r="AHD138" s="0"/>
      <c r="AHE138" s="0"/>
      <c r="AHF138" s="0"/>
      <c r="AHG138" s="0"/>
      <c r="AHH138" s="0"/>
      <c r="AHI138" s="0"/>
      <c r="AHJ138" s="0"/>
      <c r="AHK138" s="0"/>
      <c r="AHL138" s="0"/>
      <c r="AHM138" s="0"/>
      <c r="AHN138" s="0"/>
      <c r="AHO138" s="0"/>
      <c r="AHP138" s="0"/>
      <c r="AHQ138" s="0"/>
      <c r="AHR138" s="0"/>
      <c r="AHS138" s="0"/>
      <c r="AHT138" s="0"/>
      <c r="AHU138" s="0"/>
      <c r="AHV138" s="0"/>
      <c r="AHW138" s="0"/>
      <c r="AHX138" s="0"/>
      <c r="AHY138" s="0"/>
      <c r="AHZ138" s="0"/>
      <c r="AIA138" s="0"/>
      <c r="AIB138" s="0"/>
      <c r="AIC138" s="0"/>
      <c r="AID138" s="0"/>
      <c r="AIE138" s="0"/>
      <c r="AIF138" s="0"/>
      <c r="AIG138" s="0"/>
      <c r="AIH138" s="0"/>
      <c r="AII138" s="0"/>
      <c r="AIJ138" s="0"/>
      <c r="AIK138" s="0"/>
      <c r="AIL138" s="0"/>
      <c r="AIM138" s="0"/>
      <c r="AIN138" s="0"/>
      <c r="AIO138" s="0"/>
      <c r="AIP138" s="0"/>
      <c r="AIQ138" s="0"/>
      <c r="AIR138" s="0"/>
      <c r="AIS138" s="0"/>
      <c r="AIT138" s="0"/>
      <c r="AIU138" s="0"/>
      <c r="AIV138" s="0"/>
      <c r="AIW138" s="0"/>
      <c r="AIX138" s="0"/>
      <c r="AIY138" s="0"/>
      <c r="AIZ138" s="0"/>
      <c r="AJA138" s="0"/>
      <c r="AJB138" s="0"/>
      <c r="AJC138" s="0"/>
      <c r="AJD138" s="0"/>
      <c r="AJE138" s="0"/>
      <c r="AJF138" s="0"/>
      <c r="AJG138" s="0"/>
      <c r="AJH138" s="0"/>
      <c r="AJI138" s="0"/>
      <c r="AJJ138" s="0"/>
      <c r="AJK138" s="0"/>
      <c r="AJL138" s="0"/>
      <c r="AJM138" s="0"/>
      <c r="AJN138" s="0"/>
      <c r="AJO138" s="0"/>
      <c r="AJP138" s="0"/>
      <c r="AJQ138" s="0"/>
      <c r="AJR138" s="0"/>
      <c r="AJS138" s="0"/>
      <c r="AJT138" s="0"/>
      <c r="AJU138" s="0"/>
      <c r="AJV138" s="0"/>
      <c r="AJW138" s="0"/>
      <c r="AJX138" s="0"/>
      <c r="AJY138" s="0"/>
      <c r="AJZ138" s="0"/>
      <c r="AKA138" s="0"/>
      <c r="AKB138" s="0"/>
      <c r="AKC138" s="0"/>
      <c r="AKD138" s="0"/>
      <c r="AKE138" s="0"/>
      <c r="AKF138" s="0"/>
      <c r="AKG138" s="0"/>
      <c r="AKH138" s="0"/>
      <c r="AKI138" s="0"/>
      <c r="AKJ138" s="0"/>
      <c r="AKK138" s="0"/>
      <c r="AKL138" s="0"/>
      <c r="AKM138" s="0"/>
      <c r="AKN138" s="0"/>
      <c r="AKO138" s="0"/>
      <c r="AKP138" s="0"/>
      <c r="AKQ138" s="0"/>
      <c r="AKR138" s="0"/>
      <c r="AKS138" s="0"/>
      <c r="AKT138" s="0"/>
      <c r="AKU138" s="0"/>
      <c r="AKV138" s="0"/>
      <c r="AKW138" s="0"/>
      <c r="AKX138" s="0"/>
      <c r="AKY138" s="0"/>
      <c r="AKZ138" s="0"/>
      <c r="ALA138" s="0"/>
      <c r="ALB138" s="0"/>
      <c r="ALC138" s="0"/>
      <c r="ALD138" s="0"/>
      <c r="ALE138" s="0"/>
      <c r="ALF138" s="0"/>
      <c r="ALG138" s="0"/>
      <c r="ALH138" s="0"/>
      <c r="ALI138" s="0"/>
      <c r="ALJ138" s="0"/>
      <c r="ALK138" s="0"/>
      <c r="ALL138" s="0"/>
      <c r="ALM138" s="0"/>
      <c r="ALN138" s="0"/>
      <c r="ALO138" s="0"/>
      <c r="ALP138" s="0"/>
      <c r="ALQ138" s="0"/>
      <c r="ALR138" s="0"/>
      <c r="ALS138" s="0"/>
      <c r="ALT138" s="0"/>
      <c r="ALU138" s="0"/>
      <c r="ALV138" s="0"/>
      <c r="ALW138" s="0"/>
      <c r="ALX138" s="0"/>
      <c r="ALY138" s="0"/>
      <c r="ALZ138" s="0"/>
      <c r="AMA138" s="0"/>
      <c r="AMB138" s="0"/>
      <c r="AMC138" s="0"/>
      <c r="AMD138" s="0"/>
      <c r="AME138" s="0"/>
      <c r="AMF138" s="0"/>
      <c r="AMG138" s="0"/>
      <c r="AMH138" s="0"/>
      <c r="AMI138" s="0"/>
      <c r="AMJ138" s="0"/>
    </row>
    <row r="139" customFormat="false" ht="19.95" hidden="false" customHeight="true" outlineLevel="0" collapsed="false">
      <c r="A139" s="66"/>
      <c r="B139" s="382"/>
      <c r="C139" s="382"/>
      <c r="D139" s="382"/>
      <c r="E139" s="382"/>
      <c r="F139" s="308"/>
      <c r="G139" s="407" t="s">
        <v>182</v>
      </c>
      <c r="H139" s="407"/>
      <c r="I139" s="407"/>
      <c r="J139" s="407"/>
      <c r="K139" s="407"/>
      <c r="L139" s="407"/>
      <c r="M139" s="407"/>
      <c r="N139" s="407"/>
      <c r="O139" s="407"/>
      <c r="P139" s="407"/>
      <c r="Q139" s="407"/>
      <c r="R139" s="407"/>
      <c r="S139" s="407"/>
      <c r="T139" s="407"/>
      <c r="U139" s="407"/>
      <c r="V139" s="407"/>
      <c r="W139" s="407"/>
      <c r="X139" s="407"/>
      <c r="Y139" s="407"/>
      <c r="Z139" s="407"/>
      <c r="AA139" s="407"/>
      <c r="AB139" s="407"/>
      <c r="AC139" s="407"/>
      <c r="AD139" s="407"/>
      <c r="AE139" s="407"/>
      <c r="AF139" s="407"/>
      <c r="AG139" s="407"/>
      <c r="AH139" s="407"/>
      <c r="AI139" s="407"/>
      <c r="AJ139" s="407"/>
      <c r="AK139" s="408"/>
      <c r="AL139" s="73"/>
      <c r="AM139" s="303" t="n">
        <f aca="false">FALSE()</f>
        <v>0</v>
      </c>
      <c r="AN139" s="303"/>
      <c r="AO139" s="409"/>
      <c r="AP139" s="410"/>
      <c r="AQ139" s="385"/>
      <c r="AR139" s="385"/>
      <c r="AS139" s="385"/>
      <c r="AT139" s="385"/>
      <c r="AU139" s="385"/>
      <c r="AV139" s="385"/>
      <c r="AW139" s="385"/>
      <c r="AX139" s="385"/>
      <c r="AY139" s="385"/>
      <c r="AZ139" s="385"/>
      <c r="BA139" s="385"/>
      <c r="BB139" s="385"/>
      <c r="BC139" s="385"/>
      <c r="BD139" s="385"/>
      <c r="BE139" s="385"/>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c r="IX139" s="0"/>
      <c r="IY139" s="0"/>
      <c r="IZ139" s="0"/>
      <c r="JA139" s="0"/>
      <c r="JB139" s="0"/>
      <c r="JC139" s="0"/>
      <c r="JD139" s="0"/>
      <c r="JE139" s="0"/>
      <c r="JF139" s="0"/>
      <c r="JG139" s="0"/>
      <c r="JH139" s="0"/>
      <c r="JI139" s="0"/>
      <c r="JJ139" s="0"/>
      <c r="JK139" s="0"/>
      <c r="JL139" s="0"/>
      <c r="JM139" s="0"/>
      <c r="JN139" s="0"/>
      <c r="JO139" s="0"/>
      <c r="JP139" s="0"/>
      <c r="JQ139" s="0"/>
      <c r="JR139" s="0"/>
      <c r="JS139" s="0"/>
      <c r="JT139" s="0"/>
      <c r="JU139" s="0"/>
      <c r="JV139" s="0"/>
      <c r="JW139" s="0"/>
      <c r="JX139" s="0"/>
      <c r="JY139" s="0"/>
      <c r="JZ139" s="0"/>
      <c r="KA139" s="0"/>
      <c r="KB139" s="0"/>
      <c r="KC139" s="0"/>
      <c r="KD139" s="0"/>
      <c r="KE139" s="0"/>
      <c r="KF139" s="0"/>
      <c r="KG139" s="0"/>
      <c r="KH139" s="0"/>
      <c r="KI139" s="0"/>
      <c r="KJ139" s="0"/>
      <c r="KK139" s="0"/>
      <c r="KL139" s="0"/>
      <c r="KM139" s="0"/>
      <c r="KN139" s="0"/>
      <c r="KO139" s="0"/>
      <c r="KP139" s="0"/>
      <c r="KQ139" s="0"/>
      <c r="KR139" s="0"/>
      <c r="KS139" s="0"/>
      <c r="KT139" s="0"/>
      <c r="KU139" s="0"/>
      <c r="KV139" s="0"/>
      <c r="KW139" s="0"/>
      <c r="KX139" s="0"/>
      <c r="KY139" s="0"/>
      <c r="KZ139" s="0"/>
      <c r="LA139" s="0"/>
      <c r="LB139" s="0"/>
      <c r="LC139" s="0"/>
      <c r="LD139" s="0"/>
      <c r="LE139" s="0"/>
      <c r="LF139" s="0"/>
      <c r="LG139" s="0"/>
      <c r="LH139" s="0"/>
      <c r="LI139" s="0"/>
      <c r="LJ139" s="0"/>
      <c r="LK139" s="0"/>
      <c r="LL139" s="0"/>
      <c r="LM139" s="0"/>
      <c r="LN139" s="0"/>
      <c r="LO139" s="0"/>
      <c r="LP139" s="0"/>
      <c r="LQ139" s="0"/>
      <c r="LR139" s="0"/>
      <c r="LS139" s="0"/>
      <c r="LT139" s="0"/>
      <c r="LU139" s="0"/>
      <c r="LV139" s="0"/>
      <c r="LW139" s="0"/>
      <c r="LX139" s="0"/>
      <c r="LY139" s="0"/>
      <c r="LZ139" s="0"/>
      <c r="MA139" s="0"/>
      <c r="MB139" s="0"/>
      <c r="MC139" s="0"/>
      <c r="MD139" s="0"/>
      <c r="ME139" s="0"/>
      <c r="MF139" s="0"/>
      <c r="MG139" s="0"/>
      <c r="MH139" s="0"/>
      <c r="MI139" s="0"/>
      <c r="MJ139" s="0"/>
      <c r="MK139" s="0"/>
      <c r="ML139" s="0"/>
      <c r="MM139" s="0"/>
      <c r="MN139" s="0"/>
      <c r="MO139" s="0"/>
      <c r="MP139" s="0"/>
      <c r="MQ139" s="0"/>
      <c r="MR139" s="0"/>
      <c r="MS139" s="0"/>
      <c r="MT139" s="0"/>
      <c r="MU139" s="0"/>
      <c r="MV139" s="0"/>
      <c r="MW139" s="0"/>
      <c r="MX139" s="0"/>
      <c r="MY139" s="0"/>
      <c r="MZ139" s="0"/>
      <c r="NA139" s="0"/>
      <c r="NB139" s="0"/>
      <c r="NC139" s="0"/>
      <c r="ND139" s="0"/>
      <c r="NE139" s="0"/>
      <c r="NF139" s="0"/>
      <c r="NG139" s="0"/>
      <c r="NH139" s="0"/>
      <c r="NI139" s="0"/>
      <c r="NJ139" s="0"/>
      <c r="NK139" s="0"/>
      <c r="NL139" s="0"/>
      <c r="NM139" s="0"/>
      <c r="NN139" s="0"/>
      <c r="NO139" s="0"/>
      <c r="NP139" s="0"/>
      <c r="NQ139" s="0"/>
      <c r="NR139" s="0"/>
      <c r="NS139" s="0"/>
      <c r="NT139" s="0"/>
      <c r="NU139" s="0"/>
      <c r="NV139" s="0"/>
      <c r="NW139" s="0"/>
      <c r="NX139" s="0"/>
      <c r="NY139" s="0"/>
      <c r="NZ139" s="0"/>
      <c r="OA139" s="0"/>
      <c r="OB139" s="0"/>
      <c r="OC139" s="0"/>
      <c r="OD139" s="0"/>
      <c r="OE139" s="0"/>
      <c r="OF139" s="0"/>
      <c r="OG139" s="0"/>
      <c r="OH139" s="0"/>
      <c r="OI139" s="0"/>
      <c r="OJ139" s="0"/>
      <c r="OK139" s="0"/>
      <c r="OL139" s="0"/>
      <c r="OM139" s="0"/>
      <c r="ON139" s="0"/>
      <c r="OO139" s="0"/>
      <c r="OP139" s="0"/>
      <c r="OQ139" s="0"/>
      <c r="OR139" s="0"/>
      <c r="OS139" s="0"/>
      <c r="OT139" s="0"/>
      <c r="OU139" s="0"/>
      <c r="OV139" s="0"/>
      <c r="OW139" s="0"/>
      <c r="OX139" s="0"/>
      <c r="OY139" s="0"/>
      <c r="OZ139" s="0"/>
      <c r="PA139" s="0"/>
      <c r="PB139" s="0"/>
      <c r="PC139" s="0"/>
      <c r="PD139" s="0"/>
      <c r="PE139" s="0"/>
      <c r="PF139" s="0"/>
      <c r="PG139" s="0"/>
      <c r="PH139" s="0"/>
      <c r="PI139" s="0"/>
      <c r="PJ139" s="0"/>
      <c r="PK139" s="0"/>
      <c r="PL139" s="0"/>
      <c r="PM139" s="0"/>
      <c r="PN139" s="0"/>
      <c r="PO139" s="0"/>
      <c r="PP139" s="0"/>
      <c r="PQ139" s="0"/>
      <c r="PR139" s="0"/>
      <c r="PS139" s="0"/>
      <c r="PT139" s="0"/>
      <c r="PU139" s="0"/>
      <c r="PV139" s="0"/>
      <c r="PW139" s="0"/>
      <c r="PX139" s="0"/>
      <c r="PY139" s="0"/>
      <c r="PZ139" s="0"/>
      <c r="QA139" s="0"/>
      <c r="QB139" s="0"/>
      <c r="QC139" s="0"/>
      <c r="QD139" s="0"/>
      <c r="QE139" s="0"/>
      <c r="QF139" s="0"/>
      <c r="QG139" s="0"/>
      <c r="QH139" s="0"/>
      <c r="QI139" s="0"/>
      <c r="QJ139" s="0"/>
      <c r="QK139" s="0"/>
      <c r="QL139" s="0"/>
      <c r="QM139" s="0"/>
      <c r="QN139" s="0"/>
      <c r="QO139" s="0"/>
      <c r="QP139" s="0"/>
      <c r="QQ139" s="0"/>
      <c r="QR139" s="0"/>
      <c r="QS139" s="0"/>
      <c r="QT139" s="0"/>
      <c r="QU139" s="0"/>
      <c r="QV139" s="0"/>
      <c r="QW139" s="0"/>
      <c r="QX139" s="0"/>
      <c r="QY139" s="0"/>
      <c r="QZ139" s="0"/>
      <c r="RA139" s="0"/>
      <c r="RB139" s="0"/>
      <c r="RC139" s="0"/>
      <c r="RD139" s="0"/>
      <c r="RE139" s="0"/>
      <c r="RF139" s="0"/>
      <c r="RG139" s="0"/>
      <c r="RH139" s="0"/>
      <c r="RI139" s="0"/>
      <c r="RJ139" s="0"/>
      <c r="RK139" s="0"/>
      <c r="RL139" s="0"/>
      <c r="RM139" s="0"/>
      <c r="RN139" s="0"/>
      <c r="RO139" s="0"/>
      <c r="RP139" s="0"/>
      <c r="RQ139" s="0"/>
      <c r="RR139" s="0"/>
      <c r="RS139" s="0"/>
      <c r="RT139" s="0"/>
      <c r="RU139" s="0"/>
      <c r="RV139" s="0"/>
      <c r="RW139" s="0"/>
      <c r="RX139" s="0"/>
      <c r="RY139" s="0"/>
      <c r="RZ139" s="0"/>
      <c r="SA139" s="0"/>
      <c r="SB139" s="0"/>
      <c r="SC139" s="0"/>
      <c r="SD139" s="0"/>
      <c r="SE139" s="0"/>
      <c r="SF139" s="0"/>
      <c r="SG139" s="0"/>
      <c r="SH139" s="0"/>
      <c r="SI139" s="0"/>
      <c r="SJ139" s="0"/>
      <c r="SK139" s="0"/>
      <c r="SL139" s="0"/>
      <c r="SM139" s="0"/>
      <c r="SN139" s="0"/>
      <c r="SO139" s="0"/>
      <c r="SP139" s="0"/>
      <c r="SQ139" s="0"/>
      <c r="SR139" s="0"/>
      <c r="SS139" s="0"/>
      <c r="ST139" s="0"/>
      <c r="SU139" s="0"/>
      <c r="SV139" s="0"/>
      <c r="SW139" s="0"/>
      <c r="SX139" s="0"/>
      <c r="SY139" s="0"/>
      <c r="SZ139" s="0"/>
      <c r="TA139" s="0"/>
      <c r="TB139" s="0"/>
      <c r="TC139" s="0"/>
      <c r="TD139" s="0"/>
      <c r="TE139" s="0"/>
      <c r="TF139" s="0"/>
      <c r="TG139" s="0"/>
      <c r="TH139" s="0"/>
      <c r="TI139" s="0"/>
      <c r="TJ139" s="0"/>
      <c r="TK139" s="0"/>
      <c r="TL139" s="0"/>
      <c r="TM139" s="0"/>
      <c r="TN139" s="0"/>
      <c r="TO139" s="0"/>
      <c r="TP139" s="0"/>
      <c r="TQ139" s="0"/>
      <c r="TR139" s="0"/>
      <c r="TS139" s="0"/>
      <c r="TT139" s="0"/>
      <c r="TU139" s="0"/>
      <c r="TV139" s="0"/>
      <c r="TW139" s="0"/>
      <c r="TX139" s="0"/>
      <c r="TY139" s="0"/>
      <c r="TZ139" s="0"/>
      <c r="UA139" s="0"/>
      <c r="UB139" s="0"/>
      <c r="UC139" s="0"/>
      <c r="UD139" s="0"/>
      <c r="UE139" s="0"/>
      <c r="UF139" s="0"/>
      <c r="UG139" s="0"/>
      <c r="UH139" s="0"/>
      <c r="UI139" s="0"/>
      <c r="UJ139" s="0"/>
      <c r="UK139" s="0"/>
      <c r="UL139" s="0"/>
      <c r="UM139" s="0"/>
      <c r="UN139" s="0"/>
      <c r="UO139" s="0"/>
      <c r="UP139" s="0"/>
      <c r="UQ139" s="0"/>
      <c r="UR139" s="0"/>
      <c r="US139" s="0"/>
      <c r="UT139" s="0"/>
      <c r="UU139" s="0"/>
      <c r="UV139" s="0"/>
      <c r="UW139" s="0"/>
      <c r="UX139" s="0"/>
      <c r="UY139" s="0"/>
      <c r="UZ139" s="0"/>
      <c r="VA139" s="0"/>
      <c r="VB139" s="0"/>
      <c r="VC139" s="0"/>
      <c r="VD139" s="0"/>
      <c r="VE139" s="0"/>
      <c r="VF139" s="0"/>
      <c r="VG139" s="0"/>
      <c r="VH139" s="0"/>
      <c r="VI139" s="0"/>
      <c r="VJ139" s="0"/>
      <c r="VK139" s="0"/>
      <c r="VL139" s="0"/>
      <c r="VM139" s="0"/>
      <c r="VN139" s="0"/>
      <c r="VO139" s="0"/>
      <c r="VP139" s="0"/>
      <c r="VQ139" s="0"/>
      <c r="VR139" s="0"/>
      <c r="VS139" s="0"/>
      <c r="VT139" s="0"/>
      <c r="VU139" s="0"/>
      <c r="VV139" s="0"/>
      <c r="VW139" s="0"/>
      <c r="VX139" s="0"/>
      <c r="VY139" s="0"/>
      <c r="VZ139" s="0"/>
      <c r="WA139" s="0"/>
      <c r="WB139" s="0"/>
      <c r="WC139" s="0"/>
      <c r="WD139" s="0"/>
      <c r="WE139" s="0"/>
      <c r="WF139" s="0"/>
      <c r="WG139" s="0"/>
      <c r="WH139" s="0"/>
      <c r="WI139" s="0"/>
      <c r="WJ139" s="0"/>
      <c r="WK139" s="0"/>
      <c r="WL139" s="0"/>
      <c r="WM139" s="0"/>
      <c r="WN139" s="0"/>
      <c r="WO139" s="0"/>
      <c r="WP139" s="0"/>
      <c r="WQ139" s="0"/>
      <c r="WR139" s="0"/>
      <c r="WS139" s="0"/>
      <c r="WT139" s="0"/>
      <c r="WU139" s="0"/>
      <c r="WV139" s="0"/>
      <c r="WW139" s="0"/>
      <c r="WX139" s="0"/>
      <c r="WY139" s="0"/>
      <c r="WZ139" s="0"/>
      <c r="XA139" s="0"/>
      <c r="XB139" s="0"/>
      <c r="XC139" s="0"/>
      <c r="XD139" s="0"/>
      <c r="XE139" s="0"/>
      <c r="XF139" s="0"/>
      <c r="XG139" s="0"/>
      <c r="XH139" s="0"/>
      <c r="XI139" s="0"/>
      <c r="XJ139" s="0"/>
      <c r="XK139" s="0"/>
      <c r="XL139" s="0"/>
      <c r="XM139" s="0"/>
      <c r="XN139" s="0"/>
      <c r="XO139" s="0"/>
      <c r="XP139" s="0"/>
      <c r="XQ139" s="0"/>
      <c r="XR139" s="0"/>
      <c r="XS139" s="0"/>
      <c r="XT139" s="0"/>
      <c r="XU139" s="0"/>
      <c r="XV139" s="0"/>
      <c r="XW139" s="0"/>
      <c r="XX139" s="0"/>
      <c r="XY139" s="0"/>
      <c r="XZ139" s="0"/>
      <c r="YA139" s="0"/>
      <c r="YB139" s="0"/>
      <c r="YC139" s="0"/>
      <c r="YD139" s="0"/>
      <c r="YE139" s="0"/>
      <c r="YF139" s="0"/>
      <c r="YG139" s="0"/>
      <c r="YH139" s="0"/>
      <c r="YI139" s="0"/>
      <c r="YJ139" s="0"/>
      <c r="YK139" s="0"/>
      <c r="YL139" s="0"/>
      <c r="YM139" s="0"/>
      <c r="YN139" s="0"/>
      <c r="YO139" s="0"/>
      <c r="YP139" s="0"/>
      <c r="YQ139" s="0"/>
      <c r="YR139" s="0"/>
      <c r="YS139" s="0"/>
      <c r="YT139" s="0"/>
      <c r="YU139" s="0"/>
      <c r="YV139" s="0"/>
      <c r="YW139" s="0"/>
      <c r="YX139" s="0"/>
      <c r="YY139" s="0"/>
      <c r="YZ139" s="0"/>
      <c r="ZA139" s="0"/>
      <c r="ZB139" s="0"/>
      <c r="ZC139" s="0"/>
      <c r="ZD139" s="0"/>
      <c r="ZE139" s="0"/>
      <c r="ZF139" s="0"/>
      <c r="ZG139" s="0"/>
      <c r="ZH139" s="0"/>
      <c r="ZI139" s="0"/>
      <c r="ZJ139" s="0"/>
      <c r="ZK139" s="0"/>
      <c r="ZL139" s="0"/>
      <c r="ZM139" s="0"/>
      <c r="ZN139" s="0"/>
      <c r="ZO139" s="0"/>
      <c r="ZP139" s="0"/>
      <c r="ZQ139" s="0"/>
      <c r="ZR139" s="0"/>
      <c r="ZS139" s="0"/>
      <c r="ZT139" s="0"/>
      <c r="ZU139" s="0"/>
      <c r="ZV139" s="0"/>
      <c r="ZW139" s="0"/>
      <c r="ZX139" s="0"/>
      <c r="ZY139" s="0"/>
      <c r="ZZ139" s="0"/>
      <c r="AAA139" s="0"/>
      <c r="AAB139" s="0"/>
      <c r="AAC139" s="0"/>
      <c r="AAD139" s="0"/>
      <c r="AAE139" s="0"/>
      <c r="AAF139" s="0"/>
      <c r="AAG139" s="0"/>
      <c r="AAH139" s="0"/>
      <c r="AAI139" s="0"/>
      <c r="AAJ139" s="0"/>
      <c r="AAK139" s="0"/>
      <c r="AAL139" s="0"/>
      <c r="AAM139" s="0"/>
      <c r="AAN139" s="0"/>
      <c r="AAO139" s="0"/>
      <c r="AAP139" s="0"/>
      <c r="AAQ139" s="0"/>
      <c r="AAR139" s="0"/>
      <c r="AAS139" s="0"/>
      <c r="AAT139" s="0"/>
      <c r="AAU139" s="0"/>
      <c r="AAV139" s="0"/>
      <c r="AAW139" s="0"/>
      <c r="AAX139" s="0"/>
      <c r="AAY139" s="0"/>
      <c r="AAZ139" s="0"/>
      <c r="ABA139" s="0"/>
      <c r="ABB139" s="0"/>
      <c r="ABC139" s="0"/>
      <c r="ABD139" s="0"/>
      <c r="ABE139" s="0"/>
      <c r="ABF139" s="0"/>
      <c r="ABG139" s="0"/>
      <c r="ABH139" s="0"/>
      <c r="ABI139" s="0"/>
      <c r="ABJ139" s="0"/>
      <c r="ABK139" s="0"/>
      <c r="ABL139" s="0"/>
      <c r="ABM139" s="0"/>
      <c r="ABN139" s="0"/>
      <c r="ABO139" s="0"/>
      <c r="ABP139" s="0"/>
      <c r="ABQ139" s="0"/>
      <c r="ABR139" s="0"/>
      <c r="ABS139" s="0"/>
      <c r="ABT139" s="0"/>
      <c r="ABU139" s="0"/>
      <c r="ABV139" s="0"/>
      <c r="ABW139" s="0"/>
      <c r="ABX139" s="0"/>
      <c r="ABY139" s="0"/>
      <c r="ABZ139" s="0"/>
      <c r="ACA139" s="0"/>
      <c r="ACB139" s="0"/>
      <c r="ACC139" s="0"/>
      <c r="ACD139" s="0"/>
      <c r="ACE139" s="0"/>
      <c r="ACF139" s="0"/>
      <c r="ACG139" s="0"/>
      <c r="ACH139" s="0"/>
      <c r="ACI139" s="0"/>
      <c r="ACJ139" s="0"/>
      <c r="ACK139" s="0"/>
      <c r="ACL139" s="0"/>
      <c r="ACM139" s="0"/>
      <c r="ACN139" s="0"/>
      <c r="ACO139" s="0"/>
      <c r="ACP139" s="0"/>
      <c r="ACQ139" s="0"/>
      <c r="ACR139" s="0"/>
      <c r="ACS139" s="0"/>
      <c r="ACT139" s="0"/>
      <c r="ACU139" s="0"/>
      <c r="ACV139" s="0"/>
      <c r="ACW139" s="0"/>
      <c r="ACX139" s="0"/>
      <c r="ACY139" s="0"/>
      <c r="ACZ139" s="0"/>
      <c r="ADA139" s="0"/>
      <c r="ADB139" s="0"/>
      <c r="ADC139" s="0"/>
      <c r="ADD139" s="0"/>
      <c r="ADE139" s="0"/>
      <c r="ADF139" s="0"/>
      <c r="ADG139" s="0"/>
      <c r="ADH139" s="0"/>
      <c r="ADI139" s="0"/>
      <c r="ADJ139" s="0"/>
      <c r="ADK139" s="0"/>
      <c r="ADL139" s="0"/>
      <c r="ADM139" s="0"/>
      <c r="ADN139" s="0"/>
      <c r="ADO139" s="0"/>
      <c r="ADP139" s="0"/>
      <c r="ADQ139" s="0"/>
      <c r="ADR139" s="0"/>
      <c r="ADS139" s="0"/>
      <c r="ADT139" s="0"/>
      <c r="ADU139" s="0"/>
      <c r="ADV139" s="0"/>
      <c r="ADW139" s="0"/>
      <c r="ADX139" s="0"/>
      <c r="ADY139" s="0"/>
      <c r="ADZ139" s="0"/>
      <c r="AEA139" s="0"/>
      <c r="AEB139" s="0"/>
      <c r="AEC139" s="0"/>
      <c r="AED139" s="0"/>
      <c r="AEE139" s="0"/>
      <c r="AEF139" s="0"/>
      <c r="AEG139" s="0"/>
      <c r="AEH139" s="0"/>
      <c r="AEI139" s="0"/>
      <c r="AEJ139" s="0"/>
      <c r="AEK139" s="0"/>
      <c r="AEL139" s="0"/>
      <c r="AEM139" s="0"/>
      <c r="AEN139" s="0"/>
      <c r="AEO139" s="0"/>
      <c r="AEP139" s="0"/>
      <c r="AEQ139" s="0"/>
      <c r="AER139" s="0"/>
      <c r="AES139" s="0"/>
      <c r="AET139" s="0"/>
      <c r="AEU139" s="0"/>
      <c r="AEV139" s="0"/>
      <c r="AEW139" s="0"/>
      <c r="AEX139" s="0"/>
      <c r="AEY139" s="0"/>
      <c r="AEZ139" s="0"/>
      <c r="AFA139" s="0"/>
      <c r="AFB139" s="0"/>
      <c r="AFC139" s="0"/>
      <c r="AFD139" s="0"/>
      <c r="AFE139" s="0"/>
      <c r="AFF139" s="0"/>
      <c r="AFG139" s="0"/>
      <c r="AFH139" s="0"/>
      <c r="AFI139" s="0"/>
      <c r="AFJ139" s="0"/>
      <c r="AFK139" s="0"/>
      <c r="AFL139" s="0"/>
      <c r="AFM139" s="0"/>
      <c r="AFN139" s="0"/>
      <c r="AFO139" s="0"/>
      <c r="AFP139" s="0"/>
      <c r="AFQ139" s="0"/>
      <c r="AFR139" s="0"/>
      <c r="AFS139" s="0"/>
      <c r="AFT139" s="0"/>
      <c r="AFU139" s="0"/>
      <c r="AFV139" s="0"/>
      <c r="AFW139" s="0"/>
      <c r="AFX139" s="0"/>
      <c r="AFY139" s="0"/>
      <c r="AFZ139" s="0"/>
      <c r="AGA139" s="0"/>
      <c r="AGB139" s="0"/>
      <c r="AGC139" s="0"/>
      <c r="AGD139" s="0"/>
      <c r="AGE139" s="0"/>
      <c r="AGF139" s="0"/>
      <c r="AGG139" s="0"/>
      <c r="AGH139" s="0"/>
      <c r="AGI139" s="0"/>
      <c r="AGJ139" s="0"/>
      <c r="AGK139" s="0"/>
      <c r="AGL139" s="0"/>
      <c r="AGM139" s="0"/>
      <c r="AGN139" s="0"/>
      <c r="AGO139" s="0"/>
      <c r="AGP139" s="0"/>
      <c r="AGQ139" s="0"/>
      <c r="AGR139" s="0"/>
      <c r="AGS139" s="0"/>
      <c r="AGT139" s="0"/>
      <c r="AGU139" s="0"/>
      <c r="AGV139" s="0"/>
      <c r="AGW139" s="0"/>
      <c r="AGX139" s="0"/>
      <c r="AGY139" s="0"/>
      <c r="AGZ139" s="0"/>
      <c r="AHA139" s="0"/>
      <c r="AHB139" s="0"/>
      <c r="AHC139" s="0"/>
      <c r="AHD139" s="0"/>
      <c r="AHE139" s="0"/>
      <c r="AHF139" s="0"/>
      <c r="AHG139" s="0"/>
      <c r="AHH139" s="0"/>
      <c r="AHI139" s="0"/>
      <c r="AHJ139" s="0"/>
      <c r="AHK139" s="0"/>
      <c r="AHL139" s="0"/>
      <c r="AHM139" s="0"/>
      <c r="AHN139" s="0"/>
      <c r="AHO139" s="0"/>
      <c r="AHP139" s="0"/>
      <c r="AHQ139" s="0"/>
      <c r="AHR139" s="0"/>
      <c r="AHS139" s="0"/>
      <c r="AHT139" s="0"/>
      <c r="AHU139" s="0"/>
      <c r="AHV139" s="0"/>
      <c r="AHW139" s="0"/>
      <c r="AHX139" s="0"/>
      <c r="AHY139" s="0"/>
      <c r="AHZ139" s="0"/>
      <c r="AIA139" s="0"/>
      <c r="AIB139" s="0"/>
      <c r="AIC139" s="0"/>
      <c r="AID139" s="0"/>
      <c r="AIE139" s="0"/>
      <c r="AIF139" s="0"/>
      <c r="AIG139" s="0"/>
      <c r="AIH139" s="0"/>
      <c r="AII139" s="0"/>
      <c r="AIJ139" s="0"/>
      <c r="AIK139" s="0"/>
      <c r="AIL139" s="0"/>
      <c r="AIM139" s="0"/>
      <c r="AIN139" s="0"/>
      <c r="AIO139" s="0"/>
      <c r="AIP139" s="0"/>
      <c r="AIQ139" s="0"/>
      <c r="AIR139" s="0"/>
      <c r="AIS139" s="0"/>
      <c r="AIT139" s="0"/>
      <c r="AIU139" s="0"/>
      <c r="AIV139" s="0"/>
      <c r="AIW139" s="0"/>
      <c r="AIX139" s="0"/>
      <c r="AIY139" s="0"/>
      <c r="AIZ139" s="0"/>
      <c r="AJA139" s="0"/>
      <c r="AJB139" s="0"/>
      <c r="AJC139" s="0"/>
      <c r="AJD139" s="0"/>
      <c r="AJE139" s="0"/>
      <c r="AJF139" s="0"/>
      <c r="AJG139" s="0"/>
      <c r="AJH139" s="0"/>
      <c r="AJI139" s="0"/>
      <c r="AJJ139" s="0"/>
      <c r="AJK139" s="0"/>
      <c r="AJL139" s="0"/>
      <c r="AJM139" s="0"/>
      <c r="AJN139" s="0"/>
      <c r="AJO139" s="0"/>
      <c r="AJP139" s="0"/>
      <c r="AJQ139" s="0"/>
      <c r="AJR139" s="0"/>
      <c r="AJS139" s="0"/>
      <c r="AJT139" s="0"/>
      <c r="AJU139" s="0"/>
      <c r="AJV139" s="0"/>
      <c r="AJW139" s="0"/>
      <c r="AJX139" s="0"/>
      <c r="AJY139" s="0"/>
      <c r="AJZ139" s="0"/>
      <c r="AKA139" s="0"/>
      <c r="AKB139" s="0"/>
      <c r="AKC139" s="0"/>
      <c r="AKD139" s="0"/>
      <c r="AKE139" s="0"/>
      <c r="AKF139" s="0"/>
      <c r="AKG139" s="0"/>
      <c r="AKH139" s="0"/>
      <c r="AKI139" s="0"/>
      <c r="AKJ139" s="0"/>
      <c r="AKK139" s="0"/>
      <c r="AKL139" s="0"/>
      <c r="AKM139" s="0"/>
      <c r="AKN139" s="0"/>
      <c r="AKO139" s="0"/>
      <c r="AKP139" s="0"/>
      <c r="AKQ139" s="0"/>
      <c r="AKR139" s="0"/>
      <c r="AKS139" s="0"/>
      <c r="AKT139" s="0"/>
      <c r="AKU139" s="0"/>
      <c r="AKV139" s="0"/>
      <c r="AKW139" s="0"/>
      <c r="AKX139" s="0"/>
      <c r="AKY139" s="0"/>
      <c r="AKZ139" s="0"/>
      <c r="ALA139" s="0"/>
      <c r="ALB139" s="0"/>
      <c r="ALC139" s="0"/>
      <c r="ALD139" s="0"/>
      <c r="ALE139" s="0"/>
      <c r="ALF139" s="0"/>
      <c r="ALG139" s="0"/>
      <c r="ALH139" s="0"/>
      <c r="ALI139" s="0"/>
      <c r="ALJ139" s="0"/>
      <c r="ALK139" s="0"/>
      <c r="ALL139" s="0"/>
      <c r="ALM139" s="0"/>
      <c r="ALN139" s="0"/>
      <c r="ALO139" s="0"/>
      <c r="ALP139" s="0"/>
      <c r="ALQ139" s="0"/>
      <c r="ALR139" s="0"/>
      <c r="ALS139" s="0"/>
      <c r="ALT139" s="0"/>
      <c r="ALU139" s="0"/>
      <c r="ALV139" s="0"/>
      <c r="ALW139" s="0"/>
      <c r="ALX139" s="0"/>
      <c r="ALY139" s="0"/>
      <c r="ALZ139" s="0"/>
      <c r="AMA139" s="0"/>
      <c r="AMB139" s="0"/>
      <c r="AMC139" s="0"/>
      <c r="AMD139" s="0"/>
      <c r="AME139" s="0"/>
      <c r="AMF139" s="0"/>
      <c r="AMG139" s="0"/>
      <c r="AMH139" s="0"/>
      <c r="AMI139" s="0"/>
      <c r="AMJ139" s="0"/>
    </row>
    <row r="140" customFormat="false" ht="9.6" hidden="false" customHeight="true" outlineLevel="0" collapsed="false">
      <c r="A140" s="66"/>
      <c r="B140" s="158"/>
      <c r="C140" s="158"/>
      <c r="D140" s="158"/>
      <c r="E140" s="158"/>
      <c r="F140" s="158"/>
      <c r="G140" s="158"/>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66"/>
      <c r="AM140" s="411"/>
      <c r="AN140" s="412"/>
      <c r="AO140" s="412"/>
      <c r="AP140" s="365"/>
      <c r="AQ140" s="365"/>
      <c r="AR140" s="365"/>
      <c r="AS140" s="365"/>
      <c r="AT140" s="413"/>
      <c r="AU140" s="413"/>
      <c r="AV140" s="413"/>
      <c r="AW140" s="413"/>
      <c r="AX140" s="413"/>
      <c r="AY140" s="365"/>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c r="IX140" s="0"/>
      <c r="IY140" s="0"/>
      <c r="IZ140" s="0"/>
      <c r="JA140" s="0"/>
      <c r="JB140" s="0"/>
      <c r="JC140" s="0"/>
      <c r="JD140" s="0"/>
      <c r="JE140" s="0"/>
      <c r="JF140" s="0"/>
      <c r="JG140" s="0"/>
      <c r="JH140" s="0"/>
      <c r="JI140" s="0"/>
      <c r="JJ140" s="0"/>
      <c r="JK140" s="0"/>
      <c r="JL140" s="0"/>
      <c r="JM140" s="0"/>
      <c r="JN140" s="0"/>
      <c r="JO140" s="0"/>
      <c r="JP140" s="0"/>
      <c r="JQ140" s="0"/>
      <c r="JR140" s="0"/>
      <c r="JS140" s="0"/>
      <c r="JT140" s="0"/>
      <c r="JU140" s="0"/>
      <c r="JV140" s="0"/>
      <c r="JW140" s="0"/>
      <c r="JX140" s="0"/>
      <c r="JY140" s="0"/>
      <c r="JZ140" s="0"/>
      <c r="KA140" s="0"/>
      <c r="KB140" s="0"/>
      <c r="KC140" s="0"/>
      <c r="KD140" s="0"/>
      <c r="KE140" s="0"/>
      <c r="KF140" s="0"/>
      <c r="KG140" s="0"/>
      <c r="KH140" s="0"/>
      <c r="KI140" s="0"/>
      <c r="KJ140" s="0"/>
      <c r="KK140" s="0"/>
      <c r="KL140" s="0"/>
      <c r="KM140" s="0"/>
      <c r="KN140" s="0"/>
      <c r="KO140" s="0"/>
      <c r="KP140" s="0"/>
      <c r="KQ140" s="0"/>
      <c r="KR140" s="0"/>
      <c r="KS140" s="0"/>
      <c r="KT140" s="0"/>
      <c r="KU140" s="0"/>
      <c r="KV140" s="0"/>
      <c r="KW140" s="0"/>
      <c r="KX140" s="0"/>
      <c r="KY140" s="0"/>
      <c r="KZ140" s="0"/>
      <c r="LA140" s="0"/>
      <c r="LB140" s="0"/>
      <c r="LC140" s="0"/>
      <c r="LD140" s="0"/>
      <c r="LE140" s="0"/>
      <c r="LF140" s="0"/>
      <c r="LG140" s="0"/>
      <c r="LH140" s="0"/>
      <c r="LI140" s="0"/>
      <c r="LJ140" s="0"/>
      <c r="LK140" s="0"/>
      <c r="LL140" s="0"/>
      <c r="LM140" s="0"/>
      <c r="LN140" s="0"/>
      <c r="LO140" s="0"/>
      <c r="LP140" s="0"/>
      <c r="LQ140" s="0"/>
      <c r="LR140" s="0"/>
      <c r="LS140" s="0"/>
      <c r="LT140" s="0"/>
      <c r="LU140" s="0"/>
      <c r="LV140" s="0"/>
      <c r="LW140" s="0"/>
      <c r="LX140" s="0"/>
      <c r="LY140" s="0"/>
      <c r="LZ140" s="0"/>
      <c r="MA140" s="0"/>
      <c r="MB140" s="0"/>
      <c r="MC140" s="0"/>
      <c r="MD140" s="0"/>
      <c r="ME140" s="0"/>
      <c r="MF140" s="0"/>
      <c r="MG140" s="0"/>
      <c r="MH140" s="0"/>
      <c r="MI140" s="0"/>
      <c r="MJ140" s="0"/>
      <c r="MK140" s="0"/>
      <c r="ML140" s="0"/>
      <c r="MM140" s="0"/>
      <c r="MN140" s="0"/>
      <c r="MO140" s="0"/>
      <c r="MP140" s="0"/>
      <c r="MQ140" s="0"/>
      <c r="MR140" s="0"/>
      <c r="MS140" s="0"/>
      <c r="MT140" s="0"/>
      <c r="MU140" s="0"/>
      <c r="MV140" s="0"/>
      <c r="MW140" s="0"/>
      <c r="MX140" s="0"/>
      <c r="MY140" s="0"/>
      <c r="MZ140" s="0"/>
      <c r="NA140" s="0"/>
      <c r="NB140" s="0"/>
      <c r="NC140" s="0"/>
      <c r="ND140" s="0"/>
      <c r="NE140" s="0"/>
      <c r="NF140" s="0"/>
      <c r="NG140" s="0"/>
      <c r="NH140" s="0"/>
      <c r="NI140" s="0"/>
      <c r="NJ140" s="0"/>
      <c r="NK140" s="0"/>
      <c r="NL140" s="0"/>
      <c r="NM140" s="0"/>
      <c r="NN140" s="0"/>
      <c r="NO140" s="0"/>
      <c r="NP140" s="0"/>
      <c r="NQ140" s="0"/>
      <c r="NR140" s="0"/>
      <c r="NS140" s="0"/>
      <c r="NT140" s="0"/>
      <c r="NU140" s="0"/>
      <c r="NV140" s="0"/>
      <c r="NW140" s="0"/>
      <c r="NX140" s="0"/>
      <c r="NY140" s="0"/>
      <c r="NZ140" s="0"/>
      <c r="OA140" s="0"/>
      <c r="OB140" s="0"/>
      <c r="OC140" s="0"/>
      <c r="OD140" s="0"/>
      <c r="OE140" s="0"/>
      <c r="OF140" s="0"/>
      <c r="OG140" s="0"/>
      <c r="OH140" s="0"/>
      <c r="OI140" s="0"/>
      <c r="OJ140" s="0"/>
      <c r="OK140" s="0"/>
      <c r="OL140" s="0"/>
      <c r="OM140" s="0"/>
      <c r="ON140" s="0"/>
      <c r="OO140" s="0"/>
      <c r="OP140" s="0"/>
      <c r="OQ140" s="0"/>
      <c r="OR140" s="0"/>
      <c r="OS140" s="0"/>
      <c r="OT140" s="0"/>
      <c r="OU140" s="0"/>
      <c r="OV140" s="0"/>
      <c r="OW140" s="0"/>
      <c r="OX140" s="0"/>
      <c r="OY140" s="0"/>
      <c r="OZ140" s="0"/>
      <c r="PA140" s="0"/>
      <c r="PB140" s="0"/>
      <c r="PC140" s="0"/>
      <c r="PD140" s="0"/>
      <c r="PE140" s="0"/>
      <c r="PF140" s="0"/>
      <c r="PG140" s="0"/>
      <c r="PH140" s="0"/>
      <c r="PI140" s="0"/>
      <c r="PJ140" s="0"/>
      <c r="PK140" s="0"/>
      <c r="PL140" s="0"/>
      <c r="PM140" s="0"/>
      <c r="PN140" s="0"/>
      <c r="PO140" s="0"/>
      <c r="PP140" s="0"/>
      <c r="PQ140" s="0"/>
      <c r="PR140" s="0"/>
      <c r="PS140" s="0"/>
      <c r="PT140" s="0"/>
      <c r="PU140" s="0"/>
      <c r="PV140" s="0"/>
      <c r="PW140" s="0"/>
      <c r="PX140" s="0"/>
      <c r="PY140" s="0"/>
      <c r="PZ140" s="0"/>
      <c r="QA140" s="0"/>
      <c r="QB140" s="0"/>
      <c r="QC140" s="0"/>
      <c r="QD140" s="0"/>
      <c r="QE140" s="0"/>
      <c r="QF140" s="0"/>
      <c r="QG140" s="0"/>
      <c r="QH140" s="0"/>
      <c r="QI140" s="0"/>
      <c r="QJ140" s="0"/>
      <c r="QK140" s="0"/>
      <c r="QL140" s="0"/>
      <c r="QM140" s="0"/>
      <c r="QN140" s="0"/>
      <c r="QO140" s="0"/>
      <c r="QP140" s="0"/>
      <c r="QQ140" s="0"/>
      <c r="QR140" s="0"/>
      <c r="QS140" s="0"/>
      <c r="QT140" s="0"/>
      <c r="QU140" s="0"/>
      <c r="QV140" s="0"/>
      <c r="QW140" s="0"/>
      <c r="QX140" s="0"/>
      <c r="QY140" s="0"/>
      <c r="QZ140" s="0"/>
      <c r="RA140" s="0"/>
      <c r="RB140" s="0"/>
      <c r="RC140" s="0"/>
      <c r="RD140" s="0"/>
      <c r="RE140" s="0"/>
      <c r="RF140" s="0"/>
      <c r="RG140" s="0"/>
      <c r="RH140" s="0"/>
      <c r="RI140" s="0"/>
      <c r="RJ140" s="0"/>
      <c r="RK140" s="0"/>
      <c r="RL140" s="0"/>
      <c r="RM140" s="0"/>
      <c r="RN140" s="0"/>
      <c r="RO140" s="0"/>
      <c r="RP140" s="0"/>
      <c r="RQ140" s="0"/>
      <c r="RR140" s="0"/>
      <c r="RS140" s="0"/>
      <c r="RT140" s="0"/>
      <c r="RU140" s="0"/>
      <c r="RV140" s="0"/>
      <c r="RW140" s="0"/>
      <c r="RX140" s="0"/>
      <c r="RY140" s="0"/>
      <c r="RZ140" s="0"/>
      <c r="SA140" s="0"/>
      <c r="SB140" s="0"/>
      <c r="SC140" s="0"/>
      <c r="SD140" s="0"/>
      <c r="SE140" s="0"/>
      <c r="SF140" s="0"/>
      <c r="SG140" s="0"/>
      <c r="SH140" s="0"/>
      <c r="SI140" s="0"/>
      <c r="SJ140" s="0"/>
      <c r="SK140" s="0"/>
      <c r="SL140" s="0"/>
      <c r="SM140" s="0"/>
      <c r="SN140" s="0"/>
      <c r="SO140" s="0"/>
      <c r="SP140" s="0"/>
      <c r="SQ140" s="0"/>
      <c r="SR140" s="0"/>
      <c r="SS140" s="0"/>
      <c r="ST140" s="0"/>
      <c r="SU140" s="0"/>
      <c r="SV140" s="0"/>
      <c r="SW140" s="0"/>
      <c r="SX140" s="0"/>
      <c r="SY140" s="0"/>
      <c r="SZ140" s="0"/>
      <c r="TA140" s="0"/>
      <c r="TB140" s="0"/>
      <c r="TC140" s="0"/>
      <c r="TD140" s="0"/>
      <c r="TE140" s="0"/>
      <c r="TF140" s="0"/>
      <c r="TG140" s="0"/>
      <c r="TH140" s="0"/>
      <c r="TI140" s="0"/>
      <c r="TJ140" s="0"/>
      <c r="TK140" s="0"/>
      <c r="TL140" s="0"/>
      <c r="TM140" s="0"/>
      <c r="TN140" s="0"/>
      <c r="TO140" s="0"/>
      <c r="TP140" s="0"/>
      <c r="TQ140" s="0"/>
      <c r="TR140" s="0"/>
      <c r="TS140" s="0"/>
      <c r="TT140" s="0"/>
      <c r="TU140" s="0"/>
      <c r="TV140" s="0"/>
      <c r="TW140" s="0"/>
      <c r="TX140" s="0"/>
      <c r="TY140" s="0"/>
      <c r="TZ140" s="0"/>
      <c r="UA140" s="0"/>
      <c r="UB140" s="0"/>
      <c r="UC140" s="0"/>
      <c r="UD140" s="0"/>
      <c r="UE140" s="0"/>
      <c r="UF140" s="0"/>
      <c r="UG140" s="0"/>
      <c r="UH140" s="0"/>
      <c r="UI140" s="0"/>
      <c r="UJ140" s="0"/>
      <c r="UK140" s="0"/>
      <c r="UL140" s="0"/>
      <c r="UM140" s="0"/>
      <c r="UN140" s="0"/>
      <c r="UO140" s="0"/>
      <c r="UP140" s="0"/>
      <c r="UQ140" s="0"/>
      <c r="UR140" s="0"/>
      <c r="US140" s="0"/>
      <c r="UT140" s="0"/>
      <c r="UU140" s="0"/>
      <c r="UV140" s="0"/>
      <c r="UW140" s="0"/>
      <c r="UX140" s="0"/>
      <c r="UY140" s="0"/>
      <c r="UZ140" s="0"/>
      <c r="VA140" s="0"/>
      <c r="VB140" s="0"/>
      <c r="VC140" s="0"/>
      <c r="VD140" s="0"/>
      <c r="VE140" s="0"/>
      <c r="VF140" s="0"/>
      <c r="VG140" s="0"/>
      <c r="VH140" s="0"/>
      <c r="VI140" s="0"/>
      <c r="VJ140" s="0"/>
      <c r="VK140" s="0"/>
      <c r="VL140" s="0"/>
      <c r="VM140" s="0"/>
      <c r="VN140" s="0"/>
      <c r="VO140" s="0"/>
      <c r="VP140" s="0"/>
      <c r="VQ140" s="0"/>
      <c r="VR140" s="0"/>
      <c r="VS140" s="0"/>
      <c r="VT140" s="0"/>
      <c r="VU140" s="0"/>
      <c r="VV140" s="0"/>
      <c r="VW140" s="0"/>
      <c r="VX140" s="0"/>
      <c r="VY140" s="0"/>
      <c r="VZ140" s="0"/>
      <c r="WA140" s="0"/>
      <c r="WB140" s="0"/>
      <c r="WC140" s="0"/>
      <c r="WD140" s="0"/>
      <c r="WE140" s="0"/>
      <c r="WF140" s="0"/>
      <c r="WG140" s="0"/>
      <c r="WH140" s="0"/>
      <c r="WI140" s="0"/>
      <c r="WJ140" s="0"/>
      <c r="WK140" s="0"/>
      <c r="WL140" s="0"/>
      <c r="WM140" s="0"/>
      <c r="WN140" s="0"/>
      <c r="WO140" s="0"/>
      <c r="WP140" s="0"/>
      <c r="WQ140" s="0"/>
      <c r="WR140" s="0"/>
      <c r="WS140" s="0"/>
      <c r="WT140" s="0"/>
      <c r="WU140" s="0"/>
      <c r="WV140" s="0"/>
      <c r="WW140" s="0"/>
      <c r="WX140" s="0"/>
      <c r="WY140" s="0"/>
      <c r="WZ140" s="0"/>
      <c r="XA140" s="0"/>
      <c r="XB140" s="0"/>
      <c r="XC140" s="0"/>
      <c r="XD140" s="0"/>
      <c r="XE140" s="0"/>
      <c r="XF140" s="0"/>
      <c r="XG140" s="0"/>
      <c r="XH140" s="0"/>
      <c r="XI140" s="0"/>
      <c r="XJ140" s="0"/>
      <c r="XK140" s="0"/>
      <c r="XL140" s="0"/>
      <c r="XM140" s="0"/>
      <c r="XN140" s="0"/>
      <c r="XO140" s="0"/>
      <c r="XP140" s="0"/>
      <c r="XQ140" s="0"/>
      <c r="XR140" s="0"/>
      <c r="XS140" s="0"/>
      <c r="XT140" s="0"/>
      <c r="XU140" s="0"/>
      <c r="XV140" s="0"/>
      <c r="XW140" s="0"/>
      <c r="XX140" s="0"/>
      <c r="XY140" s="0"/>
      <c r="XZ140" s="0"/>
      <c r="YA140" s="0"/>
      <c r="YB140" s="0"/>
      <c r="YC140" s="0"/>
      <c r="YD140" s="0"/>
      <c r="YE140" s="0"/>
      <c r="YF140" s="0"/>
      <c r="YG140" s="0"/>
      <c r="YH140" s="0"/>
      <c r="YI140" s="0"/>
      <c r="YJ140" s="0"/>
      <c r="YK140" s="0"/>
      <c r="YL140" s="0"/>
      <c r="YM140" s="0"/>
      <c r="YN140" s="0"/>
      <c r="YO140" s="0"/>
      <c r="YP140" s="0"/>
      <c r="YQ140" s="0"/>
      <c r="YR140" s="0"/>
      <c r="YS140" s="0"/>
      <c r="YT140" s="0"/>
      <c r="YU140" s="0"/>
      <c r="YV140" s="0"/>
      <c r="YW140" s="0"/>
      <c r="YX140" s="0"/>
      <c r="YY140" s="0"/>
      <c r="YZ140" s="0"/>
      <c r="ZA140" s="0"/>
      <c r="ZB140" s="0"/>
      <c r="ZC140" s="0"/>
      <c r="ZD140" s="0"/>
      <c r="ZE140" s="0"/>
      <c r="ZF140" s="0"/>
      <c r="ZG140" s="0"/>
      <c r="ZH140" s="0"/>
      <c r="ZI140" s="0"/>
      <c r="ZJ140" s="0"/>
      <c r="ZK140" s="0"/>
      <c r="ZL140" s="0"/>
      <c r="ZM140" s="0"/>
      <c r="ZN140" s="0"/>
      <c r="ZO140" s="0"/>
      <c r="ZP140" s="0"/>
      <c r="ZQ140" s="0"/>
      <c r="ZR140" s="0"/>
      <c r="ZS140" s="0"/>
      <c r="ZT140" s="0"/>
      <c r="ZU140" s="0"/>
      <c r="ZV140" s="0"/>
      <c r="ZW140" s="0"/>
      <c r="ZX140" s="0"/>
      <c r="ZY140" s="0"/>
      <c r="ZZ140" s="0"/>
      <c r="AAA140" s="0"/>
      <c r="AAB140" s="0"/>
      <c r="AAC140" s="0"/>
      <c r="AAD140" s="0"/>
      <c r="AAE140" s="0"/>
      <c r="AAF140" s="0"/>
      <c r="AAG140" s="0"/>
      <c r="AAH140" s="0"/>
      <c r="AAI140" s="0"/>
      <c r="AAJ140" s="0"/>
      <c r="AAK140" s="0"/>
      <c r="AAL140" s="0"/>
      <c r="AAM140" s="0"/>
      <c r="AAN140" s="0"/>
      <c r="AAO140" s="0"/>
      <c r="AAP140" s="0"/>
      <c r="AAQ140" s="0"/>
      <c r="AAR140" s="0"/>
      <c r="AAS140" s="0"/>
      <c r="AAT140" s="0"/>
      <c r="AAU140" s="0"/>
      <c r="AAV140" s="0"/>
      <c r="AAW140" s="0"/>
      <c r="AAX140" s="0"/>
      <c r="AAY140" s="0"/>
      <c r="AAZ140" s="0"/>
      <c r="ABA140" s="0"/>
      <c r="ABB140" s="0"/>
      <c r="ABC140" s="0"/>
      <c r="ABD140" s="0"/>
      <c r="ABE140" s="0"/>
      <c r="ABF140" s="0"/>
      <c r="ABG140" s="0"/>
      <c r="ABH140" s="0"/>
      <c r="ABI140" s="0"/>
      <c r="ABJ140" s="0"/>
      <c r="ABK140" s="0"/>
      <c r="ABL140" s="0"/>
      <c r="ABM140" s="0"/>
      <c r="ABN140" s="0"/>
      <c r="ABO140" s="0"/>
      <c r="ABP140" s="0"/>
      <c r="ABQ140" s="0"/>
      <c r="ABR140" s="0"/>
      <c r="ABS140" s="0"/>
      <c r="ABT140" s="0"/>
      <c r="ABU140" s="0"/>
      <c r="ABV140" s="0"/>
      <c r="ABW140" s="0"/>
      <c r="ABX140" s="0"/>
      <c r="ABY140" s="0"/>
      <c r="ABZ140" s="0"/>
      <c r="ACA140" s="0"/>
      <c r="ACB140" s="0"/>
      <c r="ACC140" s="0"/>
      <c r="ACD140" s="0"/>
      <c r="ACE140" s="0"/>
      <c r="ACF140" s="0"/>
      <c r="ACG140" s="0"/>
      <c r="ACH140" s="0"/>
      <c r="ACI140" s="0"/>
      <c r="ACJ140" s="0"/>
      <c r="ACK140" s="0"/>
      <c r="ACL140" s="0"/>
      <c r="ACM140" s="0"/>
      <c r="ACN140" s="0"/>
      <c r="ACO140" s="0"/>
      <c r="ACP140" s="0"/>
      <c r="ACQ140" s="0"/>
      <c r="ACR140" s="0"/>
      <c r="ACS140" s="0"/>
      <c r="ACT140" s="0"/>
      <c r="ACU140" s="0"/>
      <c r="ACV140" s="0"/>
      <c r="ACW140" s="0"/>
      <c r="ACX140" s="0"/>
      <c r="ACY140" s="0"/>
      <c r="ACZ140" s="0"/>
      <c r="ADA140" s="0"/>
      <c r="ADB140" s="0"/>
      <c r="ADC140" s="0"/>
      <c r="ADD140" s="0"/>
      <c r="ADE140" s="0"/>
      <c r="ADF140" s="0"/>
      <c r="ADG140" s="0"/>
      <c r="ADH140" s="0"/>
      <c r="ADI140" s="0"/>
      <c r="ADJ140" s="0"/>
      <c r="ADK140" s="0"/>
      <c r="ADL140" s="0"/>
      <c r="ADM140" s="0"/>
      <c r="ADN140" s="0"/>
      <c r="ADO140" s="0"/>
      <c r="ADP140" s="0"/>
      <c r="ADQ140" s="0"/>
      <c r="ADR140" s="0"/>
      <c r="ADS140" s="0"/>
      <c r="ADT140" s="0"/>
      <c r="ADU140" s="0"/>
      <c r="ADV140" s="0"/>
      <c r="ADW140" s="0"/>
      <c r="ADX140" s="0"/>
      <c r="ADY140" s="0"/>
      <c r="ADZ140" s="0"/>
      <c r="AEA140" s="0"/>
      <c r="AEB140" s="0"/>
      <c r="AEC140" s="0"/>
      <c r="AED140" s="0"/>
      <c r="AEE140" s="0"/>
      <c r="AEF140" s="0"/>
      <c r="AEG140" s="0"/>
      <c r="AEH140" s="0"/>
      <c r="AEI140" s="0"/>
      <c r="AEJ140" s="0"/>
      <c r="AEK140" s="0"/>
      <c r="AEL140" s="0"/>
      <c r="AEM140" s="0"/>
      <c r="AEN140" s="0"/>
      <c r="AEO140" s="0"/>
      <c r="AEP140" s="0"/>
      <c r="AEQ140" s="0"/>
      <c r="AER140" s="0"/>
      <c r="AES140" s="0"/>
      <c r="AET140" s="0"/>
      <c r="AEU140" s="0"/>
      <c r="AEV140" s="0"/>
      <c r="AEW140" s="0"/>
      <c r="AEX140" s="0"/>
      <c r="AEY140" s="0"/>
      <c r="AEZ140" s="0"/>
      <c r="AFA140" s="0"/>
      <c r="AFB140" s="0"/>
      <c r="AFC140" s="0"/>
      <c r="AFD140" s="0"/>
      <c r="AFE140" s="0"/>
      <c r="AFF140" s="0"/>
      <c r="AFG140" s="0"/>
      <c r="AFH140" s="0"/>
      <c r="AFI140" s="0"/>
      <c r="AFJ140" s="0"/>
      <c r="AFK140" s="0"/>
      <c r="AFL140" s="0"/>
      <c r="AFM140" s="0"/>
      <c r="AFN140" s="0"/>
      <c r="AFO140" s="0"/>
      <c r="AFP140" s="0"/>
      <c r="AFQ140" s="0"/>
      <c r="AFR140" s="0"/>
      <c r="AFS140" s="0"/>
      <c r="AFT140" s="0"/>
      <c r="AFU140" s="0"/>
      <c r="AFV140" s="0"/>
      <c r="AFW140" s="0"/>
      <c r="AFX140" s="0"/>
      <c r="AFY140" s="0"/>
      <c r="AFZ140" s="0"/>
      <c r="AGA140" s="0"/>
      <c r="AGB140" s="0"/>
      <c r="AGC140" s="0"/>
      <c r="AGD140" s="0"/>
      <c r="AGE140" s="0"/>
      <c r="AGF140" s="0"/>
      <c r="AGG140" s="0"/>
      <c r="AGH140" s="0"/>
      <c r="AGI140" s="0"/>
      <c r="AGJ140" s="0"/>
      <c r="AGK140" s="0"/>
      <c r="AGL140" s="0"/>
      <c r="AGM140" s="0"/>
      <c r="AGN140" s="0"/>
      <c r="AGO140" s="0"/>
      <c r="AGP140" s="0"/>
      <c r="AGQ140" s="0"/>
      <c r="AGR140" s="0"/>
      <c r="AGS140" s="0"/>
      <c r="AGT140" s="0"/>
      <c r="AGU140" s="0"/>
      <c r="AGV140" s="0"/>
      <c r="AGW140" s="0"/>
      <c r="AGX140" s="0"/>
      <c r="AGY140" s="0"/>
      <c r="AGZ140" s="0"/>
      <c r="AHA140" s="0"/>
      <c r="AHB140" s="0"/>
      <c r="AHC140" s="0"/>
      <c r="AHD140" s="0"/>
      <c r="AHE140" s="0"/>
      <c r="AHF140" s="0"/>
      <c r="AHG140" s="0"/>
      <c r="AHH140" s="0"/>
      <c r="AHI140" s="0"/>
      <c r="AHJ140" s="0"/>
      <c r="AHK140" s="0"/>
      <c r="AHL140" s="0"/>
      <c r="AHM140" s="0"/>
      <c r="AHN140" s="0"/>
      <c r="AHO140" s="0"/>
      <c r="AHP140" s="0"/>
      <c r="AHQ140" s="0"/>
      <c r="AHR140" s="0"/>
      <c r="AHS140" s="0"/>
      <c r="AHT140" s="0"/>
      <c r="AHU140" s="0"/>
      <c r="AHV140" s="0"/>
      <c r="AHW140" s="0"/>
      <c r="AHX140" s="0"/>
      <c r="AHY140" s="0"/>
      <c r="AHZ140" s="0"/>
      <c r="AIA140" s="0"/>
      <c r="AIB140" s="0"/>
      <c r="AIC140" s="0"/>
      <c r="AID140" s="0"/>
      <c r="AIE140" s="0"/>
      <c r="AIF140" s="0"/>
      <c r="AIG140" s="0"/>
      <c r="AIH140" s="0"/>
      <c r="AII140" s="0"/>
      <c r="AIJ140" s="0"/>
      <c r="AIK140" s="0"/>
      <c r="AIL140" s="0"/>
      <c r="AIM140" s="0"/>
      <c r="AIN140" s="0"/>
      <c r="AIO140" s="0"/>
      <c r="AIP140" s="0"/>
      <c r="AIQ140" s="0"/>
      <c r="AIR140" s="0"/>
      <c r="AIS140" s="0"/>
      <c r="AIT140" s="0"/>
      <c r="AIU140" s="0"/>
      <c r="AIV140" s="0"/>
      <c r="AIW140" s="0"/>
      <c r="AIX140" s="0"/>
      <c r="AIY140" s="0"/>
      <c r="AIZ140" s="0"/>
      <c r="AJA140" s="0"/>
      <c r="AJB140" s="0"/>
      <c r="AJC140" s="0"/>
      <c r="AJD140" s="0"/>
      <c r="AJE140" s="0"/>
      <c r="AJF140" s="0"/>
      <c r="AJG140" s="0"/>
      <c r="AJH140" s="0"/>
      <c r="AJI140" s="0"/>
      <c r="AJJ140" s="0"/>
      <c r="AJK140" s="0"/>
      <c r="AJL140" s="0"/>
      <c r="AJM140" s="0"/>
      <c r="AJN140" s="0"/>
      <c r="AJO140" s="0"/>
      <c r="AJP140" s="0"/>
      <c r="AJQ140" s="0"/>
      <c r="AJR140" s="0"/>
      <c r="AJS140" s="0"/>
      <c r="AJT140" s="0"/>
      <c r="AJU140" s="0"/>
      <c r="AJV140" s="0"/>
      <c r="AJW140" s="0"/>
      <c r="AJX140" s="0"/>
      <c r="AJY140" s="0"/>
      <c r="AJZ140" s="0"/>
      <c r="AKA140" s="0"/>
      <c r="AKB140" s="0"/>
      <c r="AKC140" s="0"/>
      <c r="AKD140" s="0"/>
      <c r="AKE140" s="0"/>
      <c r="AKF140" s="0"/>
      <c r="AKG140" s="0"/>
      <c r="AKH140" s="0"/>
      <c r="AKI140" s="0"/>
      <c r="AKJ140" s="0"/>
      <c r="AKK140" s="0"/>
      <c r="AKL140" s="0"/>
      <c r="AKM140" s="0"/>
      <c r="AKN140" s="0"/>
      <c r="AKO140" s="0"/>
      <c r="AKP140" s="0"/>
      <c r="AKQ140" s="0"/>
      <c r="AKR140" s="0"/>
      <c r="AKS140" s="0"/>
      <c r="AKT140" s="0"/>
      <c r="AKU140" s="0"/>
      <c r="AKV140" s="0"/>
      <c r="AKW140" s="0"/>
      <c r="AKX140" s="0"/>
      <c r="AKY140" s="0"/>
      <c r="AKZ140" s="0"/>
      <c r="ALA140" s="0"/>
      <c r="ALB140" s="0"/>
      <c r="ALC140" s="0"/>
      <c r="ALD140" s="0"/>
      <c r="ALE140" s="0"/>
      <c r="ALF140" s="0"/>
      <c r="ALG140" s="0"/>
      <c r="ALH140" s="0"/>
      <c r="ALI140" s="0"/>
      <c r="ALJ140" s="0"/>
      <c r="ALK140" s="0"/>
      <c r="ALL140" s="0"/>
      <c r="ALM140" s="0"/>
      <c r="ALN140" s="0"/>
      <c r="ALO140" s="0"/>
      <c r="ALP140" s="0"/>
      <c r="ALQ140" s="0"/>
      <c r="ALR140" s="0"/>
      <c r="ALS140" s="0"/>
      <c r="ALT140" s="0"/>
      <c r="ALU140" s="0"/>
      <c r="ALV140" s="0"/>
      <c r="ALW140" s="0"/>
      <c r="ALX140" s="0"/>
      <c r="ALY140" s="0"/>
      <c r="ALZ140" s="0"/>
      <c r="AMA140" s="0"/>
      <c r="AMB140" s="0"/>
      <c r="AMC140" s="0"/>
      <c r="AMD140" s="0"/>
      <c r="AME140" s="0"/>
      <c r="AMF140" s="0"/>
      <c r="AMG140" s="0"/>
      <c r="AMH140" s="0"/>
      <c r="AMI140" s="0"/>
      <c r="AMJ140" s="0"/>
    </row>
    <row r="141" customFormat="false" ht="17.4" hidden="false" customHeight="true" outlineLevel="0" collapsed="false">
      <c r="A141" s="73"/>
      <c r="B141" s="414" t="s">
        <v>183</v>
      </c>
      <c r="C141" s="415"/>
      <c r="D141" s="415"/>
      <c r="E141" s="415"/>
      <c r="F141" s="415"/>
      <c r="G141" s="415"/>
      <c r="H141" s="415"/>
      <c r="I141" s="415"/>
      <c r="J141" s="415"/>
      <c r="K141" s="415"/>
      <c r="L141" s="415"/>
      <c r="M141" s="415"/>
      <c r="N141" s="415"/>
      <c r="O141" s="415"/>
      <c r="P141" s="415"/>
      <c r="Q141" s="415"/>
      <c r="R141" s="416"/>
      <c r="S141" s="416"/>
      <c r="T141" s="416"/>
      <c r="U141" s="416"/>
      <c r="V141" s="416"/>
      <c r="W141" s="416"/>
      <c r="X141" s="416"/>
      <c r="Y141" s="416"/>
      <c r="Z141" s="416"/>
      <c r="AA141" s="416"/>
      <c r="AB141" s="416"/>
      <c r="AC141" s="416"/>
      <c r="AD141" s="416"/>
      <c r="AE141" s="416"/>
      <c r="AF141" s="416"/>
      <c r="AG141" s="416"/>
      <c r="AH141" s="416"/>
      <c r="AI141" s="416"/>
      <c r="AJ141" s="417"/>
      <c r="AK141" s="135"/>
      <c r="AL141" s="66"/>
      <c r="AM141" s="3"/>
      <c r="AN141" s="3"/>
      <c r="AO141" s="3"/>
      <c r="AP141" s="0"/>
      <c r="AQ141" s="0"/>
      <c r="AR141" s="0"/>
      <c r="AS141" s="0"/>
      <c r="AT141" s="0"/>
      <c r="AU141" s="0"/>
      <c r="AV141" s="0"/>
      <c r="AW141" s="0"/>
      <c r="AX141" s="0"/>
      <c r="AY141" s="93"/>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c r="IX141" s="0"/>
      <c r="IY141" s="0"/>
      <c r="IZ141" s="0"/>
      <c r="JA141" s="0"/>
      <c r="JB141" s="0"/>
      <c r="JC141" s="0"/>
      <c r="JD141" s="0"/>
      <c r="JE141" s="0"/>
      <c r="JF141" s="0"/>
      <c r="JG141" s="0"/>
      <c r="JH141" s="0"/>
      <c r="JI141" s="0"/>
      <c r="JJ141" s="0"/>
      <c r="JK141" s="0"/>
      <c r="JL141" s="0"/>
      <c r="JM141" s="0"/>
      <c r="JN141" s="0"/>
      <c r="JO141" s="0"/>
      <c r="JP141" s="0"/>
      <c r="JQ141" s="0"/>
      <c r="JR141" s="0"/>
      <c r="JS141" s="0"/>
      <c r="JT141" s="0"/>
      <c r="JU141" s="0"/>
      <c r="JV141" s="0"/>
      <c r="JW141" s="0"/>
      <c r="JX141" s="0"/>
      <c r="JY141" s="0"/>
      <c r="JZ141" s="0"/>
      <c r="KA141" s="0"/>
      <c r="KB141" s="0"/>
      <c r="KC141" s="0"/>
      <c r="KD141" s="0"/>
      <c r="KE141" s="0"/>
      <c r="KF141" s="0"/>
      <c r="KG141" s="0"/>
      <c r="KH141" s="0"/>
      <c r="KI141" s="0"/>
      <c r="KJ141" s="0"/>
      <c r="KK141" s="0"/>
      <c r="KL141" s="0"/>
      <c r="KM141" s="0"/>
      <c r="KN141" s="0"/>
      <c r="KO141" s="0"/>
      <c r="KP141" s="0"/>
      <c r="KQ141" s="0"/>
      <c r="KR141" s="0"/>
      <c r="KS141" s="0"/>
      <c r="KT141" s="0"/>
      <c r="KU141" s="0"/>
      <c r="KV141" s="0"/>
      <c r="KW141" s="0"/>
      <c r="KX141" s="0"/>
      <c r="KY141" s="0"/>
      <c r="KZ141" s="0"/>
      <c r="LA141" s="0"/>
      <c r="LB141" s="0"/>
      <c r="LC141" s="0"/>
      <c r="LD141" s="0"/>
      <c r="LE141" s="0"/>
      <c r="LF141" s="0"/>
      <c r="LG141" s="0"/>
      <c r="LH141" s="0"/>
      <c r="LI141" s="0"/>
      <c r="LJ141" s="0"/>
      <c r="LK141" s="0"/>
      <c r="LL141" s="0"/>
      <c r="LM141" s="0"/>
      <c r="LN141" s="0"/>
      <c r="LO141" s="0"/>
      <c r="LP141" s="0"/>
      <c r="LQ141" s="0"/>
      <c r="LR141" s="0"/>
      <c r="LS141" s="0"/>
      <c r="LT141" s="0"/>
      <c r="LU141" s="0"/>
      <c r="LV141" s="0"/>
      <c r="LW141" s="0"/>
      <c r="LX141" s="0"/>
      <c r="LY141" s="0"/>
      <c r="LZ141" s="0"/>
      <c r="MA141" s="0"/>
      <c r="MB141" s="0"/>
      <c r="MC141" s="0"/>
      <c r="MD141" s="0"/>
      <c r="ME141" s="0"/>
      <c r="MF141" s="0"/>
      <c r="MG141" s="0"/>
      <c r="MH141" s="0"/>
      <c r="MI141" s="0"/>
      <c r="MJ141" s="0"/>
      <c r="MK141" s="0"/>
      <c r="ML141" s="0"/>
      <c r="MM141" s="0"/>
      <c r="MN141" s="0"/>
      <c r="MO141" s="0"/>
      <c r="MP141" s="0"/>
      <c r="MQ141" s="0"/>
      <c r="MR141" s="0"/>
      <c r="MS141" s="0"/>
      <c r="MT141" s="0"/>
      <c r="MU141" s="0"/>
      <c r="MV141" s="0"/>
      <c r="MW141" s="0"/>
      <c r="MX141" s="0"/>
      <c r="MY141" s="0"/>
      <c r="MZ141" s="0"/>
      <c r="NA141" s="0"/>
      <c r="NB141" s="0"/>
      <c r="NC141" s="0"/>
      <c r="ND141" s="0"/>
      <c r="NE141" s="0"/>
      <c r="NF141" s="0"/>
      <c r="NG141" s="0"/>
      <c r="NH141" s="0"/>
      <c r="NI141" s="0"/>
      <c r="NJ141" s="0"/>
      <c r="NK141" s="0"/>
      <c r="NL141" s="0"/>
      <c r="NM141" s="0"/>
      <c r="NN141" s="0"/>
      <c r="NO141" s="0"/>
      <c r="NP141" s="0"/>
      <c r="NQ141" s="0"/>
      <c r="NR141" s="0"/>
      <c r="NS141" s="0"/>
      <c r="NT141" s="0"/>
      <c r="NU141" s="0"/>
      <c r="NV141" s="0"/>
      <c r="NW141" s="0"/>
      <c r="NX141" s="0"/>
      <c r="NY141" s="0"/>
      <c r="NZ141" s="0"/>
      <c r="OA141" s="0"/>
      <c r="OB141" s="0"/>
      <c r="OC141" s="0"/>
      <c r="OD141" s="0"/>
      <c r="OE141" s="0"/>
      <c r="OF141" s="0"/>
      <c r="OG141" s="0"/>
      <c r="OH141" s="0"/>
      <c r="OI141" s="0"/>
      <c r="OJ141" s="0"/>
      <c r="OK141" s="0"/>
      <c r="OL141" s="0"/>
      <c r="OM141" s="0"/>
      <c r="ON141" s="0"/>
      <c r="OO141" s="0"/>
      <c r="OP141" s="0"/>
      <c r="OQ141" s="0"/>
      <c r="OR141" s="0"/>
      <c r="OS141" s="0"/>
      <c r="OT141" s="0"/>
      <c r="OU141" s="0"/>
      <c r="OV141" s="0"/>
      <c r="OW141" s="0"/>
      <c r="OX141" s="0"/>
      <c r="OY141" s="0"/>
      <c r="OZ141" s="0"/>
      <c r="PA141" s="0"/>
      <c r="PB141" s="0"/>
      <c r="PC141" s="0"/>
      <c r="PD141" s="0"/>
      <c r="PE141" s="0"/>
      <c r="PF141" s="0"/>
      <c r="PG141" s="0"/>
      <c r="PH141" s="0"/>
      <c r="PI141" s="0"/>
      <c r="PJ141" s="0"/>
      <c r="PK141" s="0"/>
      <c r="PL141" s="0"/>
      <c r="PM141" s="0"/>
      <c r="PN141" s="0"/>
      <c r="PO141" s="0"/>
      <c r="PP141" s="0"/>
      <c r="PQ141" s="0"/>
      <c r="PR141" s="0"/>
      <c r="PS141" s="0"/>
      <c r="PT141" s="0"/>
      <c r="PU141" s="0"/>
      <c r="PV141" s="0"/>
      <c r="PW141" s="0"/>
      <c r="PX141" s="0"/>
      <c r="PY141" s="0"/>
      <c r="PZ141" s="0"/>
      <c r="QA141" s="0"/>
      <c r="QB141" s="0"/>
      <c r="QC141" s="0"/>
      <c r="QD141" s="0"/>
      <c r="QE141" s="0"/>
      <c r="QF141" s="0"/>
      <c r="QG141" s="0"/>
      <c r="QH141" s="0"/>
      <c r="QI141" s="0"/>
      <c r="QJ141" s="0"/>
      <c r="QK141" s="0"/>
      <c r="QL141" s="0"/>
      <c r="QM141" s="0"/>
      <c r="QN141" s="0"/>
      <c r="QO141" s="0"/>
      <c r="QP141" s="0"/>
      <c r="QQ141" s="0"/>
      <c r="QR141" s="0"/>
      <c r="QS141" s="0"/>
      <c r="QT141" s="0"/>
      <c r="QU141" s="0"/>
      <c r="QV141" s="0"/>
      <c r="QW141" s="0"/>
      <c r="QX141" s="0"/>
      <c r="QY141" s="0"/>
      <c r="QZ141" s="0"/>
      <c r="RA141" s="0"/>
      <c r="RB141" s="0"/>
      <c r="RC141" s="0"/>
      <c r="RD141" s="0"/>
      <c r="RE141" s="0"/>
      <c r="RF141" s="0"/>
      <c r="RG141" s="0"/>
      <c r="RH141" s="0"/>
      <c r="RI141" s="0"/>
      <c r="RJ141" s="0"/>
      <c r="RK141" s="0"/>
      <c r="RL141" s="0"/>
      <c r="RM141" s="0"/>
      <c r="RN141" s="0"/>
      <c r="RO141" s="0"/>
      <c r="RP141" s="0"/>
      <c r="RQ141" s="0"/>
      <c r="RR141" s="0"/>
      <c r="RS141" s="0"/>
      <c r="RT141" s="0"/>
      <c r="RU141" s="0"/>
      <c r="RV141" s="0"/>
      <c r="RW141" s="0"/>
      <c r="RX141" s="0"/>
      <c r="RY141" s="0"/>
      <c r="RZ141" s="0"/>
      <c r="SA141" s="0"/>
      <c r="SB141" s="0"/>
      <c r="SC141" s="0"/>
      <c r="SD141" s="0"/>
      <c r="SE141" s="0"/>
      <c r="SF141" s="0"/>
      <c r="SG141" s="0"/>
      <c r="SH141" s="0"/>
      <c r="SI141" s="0"/>
      <c r="SJ141" s="0"/>
      <c r="SK141" s="0"/>
      <c r="SL141" s="0"/>
      <c r="SM141" s="0"/>
      <c r="SN141" s="0"/>
      <c r="SO141" s="0"/>
      <c r="SP141" s="0"/>
      <c r="SQ141" s="0"/>
      <c r="SR141" s="0"/>
      <c r="SS141" s="0"/>
      <c r="ST141" s="0"/>
      <c r="SU141" s="0"/>
      <c r="SV141" s="0"/>
      <c r="SW141" s="0"/>
      <c r="SX141" s="0"/>
      <c r="SY141" s="0"/>
      <c r="SZ141" s="0"/>
      <c r="TA141" s="0"/>
      <c r="TB141" s="0"/>
      <c r="TC141" s="0"/>
      <c r="TD141" s="0"/>
      <c r="TE141" s="0"/>
      <c r="TF141" s="0"/>
      <c r="TG141" s="0"/>
      <c r="TH141" s="0"/>
      <c r="TI141" s="0"/>
      <c r="TJ141" s="0"/>
      <c r="TK141" s="0"/>
      <c r="TL141" s="0"/>
      <c r="TM141" s="0"/>
      <c r="TN141" s="0"/>
      <c r="TO141" s="0"/>
      <c r="TP141" s="0"/>
      <c r="TQ141" s="0"/>
      <c r="TR141" s="0"/>
      <c r="TS141" s="0"/>
      <c r="TT141" s="0"/>
      <c r="TU141" s="0"/>
      <c r="TV141" s="0"/>
      <c r="TW141" s="0"/>
      <c r="TX141" s="0"/>
      <c r="TY141" s="0"/>
      <c r="TZ141" s="0"/>
      <c r="UA141" s="0"/>
      <c r="UB141" s="0"/>
      <c r="UC141" s="0"/>
      <c r="UD141" s="0"/>
      <c r="UE141" s="0"/>
      <c r="UF141" s="0"/>
      <c r="UG141" s="0"/>
      <c r="UH141" s="0"/>
      <c r="UI141" s="0"/>
      <c r="UJ141" s="0"/>
      <c r="UK141" s="0"/>
      <c r="UL141" s="0"/>
      <c r="UM141" s="0"/>
      <c r="UN141" s="0"/>
      <c r="UO141" s="0"/>
      <c r="UP141" s="0"/>
      <c r="UQ141" s="0"/>
      <c r="UR141" s="0"/>
      <c r="US141" s="0"/>
      <c r="UT141" s="0"/>
      <c r="UU141" s="0"/>
      <c r="UV141" s="0"/>
      <c r="UW141" s="0"/>
      <c r="UX141" s="0"/>
      <c r="UY141" s="0"/>
      <c r="UZ141" s="0"/>
      <c r="VA141" s="0"/>
      <c r="VB141" s="0"/>
      <c r="VC141" s="0"/>
      <c r="VD141" s="0"/>
      <c r="VE141" s="0"/>
      <c r="VF141" s="0"/>
      <c r="VG141" s="0"/>
      <c r="VH141" s="0"/>
      <c r="VI141" s="0"/>
      <c r="VJ141" s="0"/>
      <c r="VK141" s="0"/>
      <c r="VL141" s="0"/>
      <c r="VM141" s="0"/>
      <c r="VN141" s="0"/>
      <c r="VO141" s="0"/>
      <c r="VP141" s="0"/>
      <c r="VQ141" s="0"/>
      <c r="VR141" s="0"/>
      <c r="VS141" s="0"/>
      <c r="VT141" s="0"/>
      <c r="VU141" s="0"/>
      <c r="VV141" s="0"/>
      <c r="VW141" s="0"/>
      <c r="VX141" s="0"/>
      <c r="VY141" s="0"/>
      <c r="VZ141" s="0"/>
      <c r="WA141" s="0"/>
      <c r="WB141" s="0"/>
      <c r="WC141" s="0"/>
      <c r="WD141" s="0"/>
      <c r="WE141" s="0"/>
      <c r="WF141" s="0"/>
      <c r="WG141" s="0"/>
      <c r="WH141" s="0"/>
      <c r="WI141" s="0"/>
      <c r="WJ141" s="0"/>
      <c r="WK141" s="0"/>
      <c r="WL141" s="0"/>
      <c r="WM141" s="0"/>
      <c r="WN141" s="0"/>
      <c r="WO141" s="0"/>
      <c r="WP141" s="0"/>
      <c r="WQ141" s="0"/>
      <c r="WR141" s="0"/>
      <c r="WS141" s="0"/>
      <c r="WT141" s="0"/>
      <c r="WU141" s="0"/>
      <c r="WV141" s="0"/>
      <c r="WW141" s="0"/>
      <c r="WX141" s="0"/>
      <c r="WY141" s="0"/>
      <c r="WZ141" s="0"/>
      <c r="XA141" s="0"/>
      <c r="XB141" s="0"/>
      <c r="XC141" s="0"/>
      <c r="XD141" s="0"/>
      <c r="XE141" s="0"/>
      <c r="XF141" s="0"/>
      <c r="XG141" s="0"/>
      <c r="XH141" s="0"/>
      <c r="XI141" s="0"/>
      <c r="XJ141" s="0"/>
      <c r="XK141" s="0"/>
      <c r="XL141" s="0"/>
      <c r="XM141" s="0"/>
      <c r="XN141" s="0"/>
      <c r="XO141" s="0"/>
      <c r="XP141" s="0"/>
      <c r="XQ141" s="0"/>
      <c r="XR141" s="0"/>
      <c r="XS141" s="0"/>
      <c r="XT141" s="0"/>
      <c r="XU141" s="0"/>
      <c r="XV141" s="0"/>
      <c r="XW141" s="0"/>
      <c r="XX141" s="0"/>
      <c r="XY141" s="0"/>
      <c r="XZ141" s="0"/>
      <c r="YA141" s="0"/>
      <c r="YB141" s="0"/>
      <c r="YC141" s="0"/>
      <c r="YD141" s="0"/>
      <c r="YE141" s="0"/>
      <c r="YF141" s="0"/>
      <c r="YG141" s="0"/>
      <c r="YH141" s="0"/>
      <c r="YI141" s="0"/>
      <c r="YJ141" s="0"/>
      <c r="YK141" s="0"/>
      <c r="YL141" s="0"/>
      <c r="YM141" s="0"/>
      <c r="YN141" s="0"/>
      <c r="YO141" s="0"/>
      <c r="YP141" s="0"/>
      <c r="YQ141" s="0"/>
      <c r="YR141" s="0"/>
      <c r="YS141" s="0"/>
      <c r="YT141" s="0"/>
      <c r="YU141" s="0"/>
      <c r="YV141" s="0"/>
      <c r="YW141" s="0"/>
      <c r="YX141" s="0"/>
      <c r="YY141" s="0"/>
      <c r="YZ141" s="0"/>
      <c r="ZA141" s="0"/>
      <c r="ZB141" s="0"/>
      <c r="ZC141" s="0"/>
      <c r="ZD141" s="0"/>
      <c r="ZE141" s="0"/>
      <c r="ZF141" s="0"/>
      <c r="ZG141" s="0"/>
      <c r="ZH141" s="0"/>
      <c r="ZI141" s="0"/>
      <c r="ZJ141" s="0"/>
      <c r="ZK141" s="0"/>
      <c r="ZL141" s="0"/>
      <c r="ZM141" s="0"/>
      <c r="ZN141" s="0"/>
      <c r="ZO141" s="0"/>
      <c r="ZP141" s="0"/>
      <c r="ZQ141" s="0"/>
      <c r="ZR141" s="0"/>
      <c r="ZS141" s="0"/>
      <c r="ZT141" s="0"/>
      <c r="ZU141" s="0"/>
      <c r="ZV141" s="0"/>
      <c r="ZW141" s="0"/>
      <c r="ZX141" s="0"/>
      <c r="ZY141" s="0"/>
      <c r="ZZ141" s="0"/>
      <c r="AAA141" s="0"/>
      <c r="AAB141" s="0"/>
      <c r="AAC141" s="0"/>
      <c r="AAD141" s="0"/>
      <c r="AAE141" s="0"/>
      <c r="AAF141" s="0"/>
      <c r="AAG141" s="0"/>
      <c r="AAH141" s="0"/>
      <c r="AAI141" s="0"/>
      <c r="AAJ141" s="0"/>
      <c r="AAK141" s="0"/>
      <c r="AAL141" s="0"/>
      <c r="AAM141" s="0"/>
      <c r="AAN141" s="0"/>
      <c r="AAO141" s="0"/>
      <c r="AAP141" s="0"/>
      <c r="AAQ141" s="0"/>
      <c r="AAR141" s="0"/>
      <c r="AAS141" s="0"/>
      <c r="AAT141" s="0"/>
      <c r="AAU141" s="0"/>
      <c r="AAV141" s="0"/>
      <c r="AAW141" s="0"/>
      <c r="AAX141" s="0"/>
      <c r="AAY141" s="0"/>
      <c r="AAZ141" s="0"/>
      <c r="ABA141" s="0"/>
      <c r="ABB141" s="0"/>
      <c r="ABC141" s="0"/>
      <c r="ABD141" s="0"/>
      <c r="ABE141" s="0"/>
      <c r="ABF141" s="0"/>
      <c r="ABG141" s="0"/>
      <c r="ABH141" s="0"/>
      <c r="ABI141" s="0"/>
      <c r="ABJ141" s="0"/>
      <c r="ABK141" s="0"/>
      <c r="ABL141" s="0"/>
      <c r="ABM141" s="0"/>
      <c r="ABN141" s="0"/>
      <c r="ABO141" s="0"/>
      <c r="ABP141" s="0"/>
      <c r="ABQ141" s="0"/>
      <c r="ABR141" s="0"/>
      <c r="ABS141" s="0"/>
      <c r="ABT141" s="0"/>
      <c r="ABU141" s="0"/>
      <c r="ABV141" s="0"/>
      <c r="ABW141" s="0"/>
      <c r="ABX141" s="0"/>
      <c r="ABY141" s="0"/>
      <c r="ABZ141" s="0"/>
      <c r="ACA141" s="0"/>
      <c r="ACB141" s="0"/>
      <c r="ACC141" s="0"/>
      <c r="ACD141" s="0"/>
      <c r="ACE141" s="0"/>
      <c r="ACF141" s="0"/>
      <c r="ACG141" s="0"/>
      <c r="ACH141" s="0"/>
      <c r="ACI141" s="0"/>
      <c r="ACJ141" s="0"/>
      <c r="ACK141" s="0"/>
      <c r="ACL141" s="0"/>
      <c r="ACM141" s="0"/>
      <c r="ACN141" s="0"/>
      <c r="ACO141" s="0"/>
      <c r="ACP141" s="0"/>
      <c r="ACQ141" s="0"/>
      <c r="ACR141" s="0"/>
      <c r="ACS141" s="0"/>
      <c r="ACT141" s="0"/>
      <c r="ACU141" s="0"/>
      <c r="ACV141" s="0"/>
      <c r="ACW141" s="0"/>
      <c r="ACX141" s="0"/>
      <c r="ACY141" s="0"/>
      <c r="ACZ141" s="0"/>
      <c r="ADA141" s="0"/>
      <c r="ADB141" s="0"/>
      <c r="ADC141" s="0"/>
      <c r="ADD141" s="0"/>
      <c r="ADE141" s="0"/>
      <c r="ADF141" s="0"/>
      <c r="ADG141" s="0"/>
      <c r="ADH141" s="0"/>
      <c r="ADI141" s="0"/>
      <c r="ADJ141" s="0"/>
      <c r="ADK141" s="0"/>
      <c r="ADL141" s="0"/>
      <c r="ADM141" s="0"/>
      <c r="ADN141" s="0"/>
      <c r="ADO141" s="0"/>
      <c r="ADP141" s="0"/>
      <c r="ADQ141" s="0"/>
      <c r="ADR141" s="0"/>
      <c r="ADS141" s="0"/>
      <c r="ADT141" s="0"/>
      <c r="ADU141" s="0"/>
      <c r="ADV141" s="0"/>
      <c r="ADW141" s="0"/>
      <c r="ADX141" s="0"/>
      <c r="ADY141" s="0"/>
      <c r="ADZ141" s="0"/>
      <c r="AEA141" s="0"/>
      <c r="AEB141" s="0"/>
      <c r="AEC141" s="0"/>
      <c r="AED141" s="0"/>
      <c r="AEE141" s="0"/>
      <c r="AEF141" s="0"/>
      <c r="AEG141" s="0"/>
      <c r="AEH141" s="0"/>
      <c r="AEI141" s="0"/>
      <c r="AEJ141" s="0"/>
      <c r="AEK141" s="0"/>
      <c r="AEL141" s="0"/>
      <c r="AEM141" s="0"/>
      <c r="AEN141" s="0"/>
      <c r="AEO141" s="0"/>
      <c r="AEP141" s="0"/>
      <c r="AEQ141" s="0"/>
      <c r="AER141" s="0"/>
      <c r="AES141" s="0"/>
      <c r="AET141" s="0"/>
      <c r="AEU141" s="0"/>
      <c r="AEV141" s="0"/>
      <c r="AEW141" s="0"/>
      <c r="AEX141" s="0"/>
      <c r="AEY141" s="0"/>
      <c r="AEZ141" s="0"/>
      <c r="AFA141" s="0"/>
      <c r="AFB141" s="0"/>
      <c r="AFC141" s="0"/>
      <c r="AFD141" s="0"/>
      <c r="AFE141" s="0"/>
      <c r="AFF141" s="0"/>
      <c r="AFG141" s="0"/>
      <c r="AFH141" s="0"/>
      <c r="AFI141" s="0"/>
      <c r="AFJ141" s="0"/>
      <c r="AFK141" s="0"/>
      <c r="AFL141" s="0"/>
      <c r="AFM141" s="0"/>
      <c r="AFN141" s="0"/>
      <c r="AFO141" s="0"/>
      <c r="AFP141" s="0"/>
      <c r="AFQ141" s="0"/>
      <c r="AFR141" s="0"/>
      <c r="AFS141" s="0"/>
      <c r="AFT141" s="0"/>
      <c r="AFU141" s="0"/>
      <c r="AFV141" s="0"/>
      <c r="AFW141" s="0"/>
      <c r="AFX141" s="0"/>
      <c r="AFY141" s="0"/>
      <c r="AFZ141" s="0"/>
      <c r="AGA141" s="0"/>
      <c r="AGB141" s="0"/>
      <c r="AGC141" s="0"/>
      <c r="AGD141" s="0"/>
      <c r="AGE141" s="0"/>
      <c r="AGF141" s="0"/>
      <c r="AGG141" s="0"/>
      <c r="AGH141" s="0"/>
      <c r="AGI141" s="0"/>
      <c r="AGJ141" s="0"/>
      <c r="AGK141" s="0"/>
      <c r="AGL141" s="0"/>
      <c r="AGM141" s="0"/>
      <c r="AGN141" s="0"/>
      <c r="AGO141" s="0"/>
      <c r="AGP141" s="0"/>
      <c r="AGQ141" s="0"/>
      <c r="AGR141" s="0"/>
      <c r="AGS141" s="0"/>
      <c r="AGT141" s="0"/>
      <c r="AGU141" s="0"/>
      <c r="AGV141" s="0"/>
      <c r="AGW141" s="0"/>
      <c r="AGX141" s="0"/>
      <c r="AGY141" s="0"/>
      <c r="AGZ141" s="0"/>
      <c r="AHA141" s="0"/>
      <c r="AHB141" s="0"/>
      <c r="AHC141" s="0"/>
      <c r="AHD141" s="0"/>
      <c r="AHE141" s="0"/>
      <c r="AHF141" s="0"/>
      <c r="AHG141" s="0"/>
      <c r="AHH141" s="0"/>
      <c r="AHI141" s="0"/>
      <c r="AHJ141" s="0"/>
      <c r="AHK141" s="0"/>
      <c r="AHL141" s="0"/>
      <c r="AHM141" s="0"/>
      <c r="AHN141" s="0"/>
      <c r="AHO141" s="0"/>
      <c r="AHP141" s="0"/>
      <c r="AHQ141" s="0"/>
      <c r="AHR141" s="0"/>
      <c r="AHS141" s="0"/>
      <c r="AHT141" s="0"/>
      <c r="AHU141" s="0"/>
      <c r="AHV141" s="0"/>
      <c r="AHW141" s="0"/>
      <c r="AHX141" s="0"/>
      <c r="AHY141" s="0"/>
      <c r="AHZ141" s="0"/>
      <c r="AIA141" s="0"/>
      <c r="AIB141" s="0"/>
      <c r="AIC141" s="0"/>
      <c r="AID141" s="0"/>
      <c r="AIE141" s="0"/>
      <c r="AIF141" s="0"/>
      <c r="AIG141" s="0"/>
      <c r="AIH141" s="0"/>
      <c r="AII141" s="0"/>
      <c r="AIJ141" s="0"/>
      <c r="AIK141" s="0"/>
      <c r="AIL141" s="0"/>
      <c r="AIM141" s="0"/>
      <c r="AIN141" s="0"/>
      <c r="AIO141" s="0"/>
      <c r="AIP141" s="0"/>
      <c r="AIQ141" s="0"/>
      <c r="AIR141" s="0"/>
      <c r="AIS141" s="0"/>
      <c r="AIT141" s="0"/>
      <c r="AIU141" s="0"/>
      <c r="AIV141" s="0"/>
      <c r="AIW141" s="0"/>
      <c r="AIX141" s="0"/>
      <c r="AIY141" s="0"/>
      <c r="AIZ141" s="0"/>
      <c r="AJA141" s="0"/>
      <c r="AJB141" s="0"/>
      <c r="AJC141" s="0"/>
      <c r="AJD141" s="0"/>
      <c r="AJE141" s="0"/>
      <c r="AJF141" s="0"/>
      <c r="AJG141" s="0"/>
      <c r="AJH141" s="0"/>
      <c r="AJI141" s="0"/>
      <c r="AJJ141" s="0"/>
      <c r="AJK141" s="0"/>
      <c r="AJL141" s="0"/>
      <c r="AJM141" s="0"/>
      <c r="AJN141" s="0"/>
      <c r="AJO141" s="0"/>
      <c r="AJP141" s="0"/>
      <c r="AJQ141" s="0"/>
      <c r="AJR141" s="0"/>
      <c r="AJS141" s="0"/>
      <c r="AJT141" s="0"/>
      <c r="AJU141" s="0"/>
      <c r="AJV141" s="0"/>
      <c r="AJW141" s="0"/>
      <c r="AJX141" s="0"/>
      <c r="AJY141" s="0"/>
      <c r="AJZ141" s="0"/>
      <c r="AKA141" s="0"/>
      <c r="AKB141" s="0"/>
      <c r="AKC141" s="0"/>
      <c r="AKD141" s="0"/>
      <c r="AKE141" s="0"/>
      <c r="AKF141" s="0"/>
      <c r="AKG141" s="0"/>
      <c r="AKH141" s="0"/>
      <c r="AKI141" s="0"/>
      <c r="AKJ141" s="0"/>
      <c r="AKK141" s="0"/>
      <c r="AKL141" s="0"/>
      <c r="AKM141" s="0"/>
      <c r="AKN141" s="0"/>
      <c r="AKO141" s="0"/>
      <c r="AKP141" s="0"/>
      <c r="AKQ141" s="0"/>
      <c r="AKR141" s="0"/>
      <c r="AKS141" s="0"/>
      <c r="AKT141" s="0"/>
      <c r="AKU141" s="0"/>
      <c r="AKV141" s="0"/>
      <c r="AKW141" s="0"/>
      <c r="AKX141" s="0"/>
      <c r="AKY141" s="0"/>
      <c r="AKZ141" s="0"/>
      <c r="ALA141" s="0"/>
      <c r="ALB141" s="0"/>
      <c r="ALC141" s="0"/>
      <c r="ALD141" s="0"/>
      <c r="ALE141" s="0"/>
      <c r="ALF141" s="0"/>
      <c r="ALG141" s="0"/>
      <c r="ALH141" s="0"/>
      <c r="ALI141" s="0"/>
      <c r="ALJ141" s="0"/>
      <c r="ALK141" s="0"/>
      <c r="ALL141" s="0"/>
      <c r="ALM141" s="0"/>
      <c r="ALN141" s="0"/>
      <c r="ALO141" s="0"/>
      <c r="ALP141" s="0"/>
      <c r="ALQ141" s="0"/>
      <c r="ALR141" s="0"/>
      <c r="ALS141" s="0"/>
      <c r="ALT141" s="0"/>
      <c r="ALU141" s="0"/>
      <c r="ALV141" s="0"/>
      <c r="ALW141" s="0"/>
      <c r="ALX141" s="0"/>
      <c r="ALY141" s="0"/>
      <c r="ALZ141" s="0"/>
      <c r="AMA141" s="0"/>
      <c r="AMB141" s="0"/>
      <c r="AMC141" s="0"/>
      <c r="AMD141" s="0"/>
      <c r="AME141" s="0"/>
      <c r="AMF141" s="0"/>
      <c r="AMG141" s="0"/>
      <c r="AMH141" s="0"/>
      <c r="AMI141" s="0"/>
      <c r="AMJ141" s="0"/>
    </row>
    <row r="142" s="76" customFormat="true" ht="39" hidden="false" customHeight="true" outlineLevel="0" collapsed="false">
      <c r="A142" s="73"/>
      <c r="B142" s="418"/>
      <c r="C142" s="418"/>
      <c r="D142" s="418"/>
      <c r="E142" s="418"/>
      <c r="F142" s="418"/>
      <c r="G142" s="418"/>
      <c r="H142" s="418"/>
      <c r="I142" s="418"/>
      <c r="J142" s="418"/>
      <c r="K142" s="418"/>
      <c r="L142" s="418"/>
      <c r="M142" s="418"/>
      <c r="N142" s="418"/>
      <c r="O142" s="418"/>
      <c r="P142" s="418"/>
      <c r="Q142" s="418"/>
      <c r="R142" s="418"/>
      <c r="S142" s="418"/>
      <c r="T142" s="418"/>
      <c r="U142" s="418"/>
      <c r="V142" s="418"/>
      <c r="W142" s="418"/>
      <c r="X142" s="418"/>
      <c r="Y142" s="418"/>
      <c r="Z142" s="418"/>
      <c r="AA142" s="418"/>
      <c r="AB142" s="418"/>
      <c r="AC142" s="418"/>
      <c r="AD142" s="418"/>
      <c r="AE142" s="418"/>
      <c r="AF142" s="418"/>
      <c r="AG142" s="418"/>
      <c r="AH142" s="418"/>
      <c r="AI142" s="418"/>
      <c r="AJ142" s="418"/>
      <c r="AK142" s="418"/>
      <c r="AL142" s="73"/>
      <c r="AM142" s="3"/>
      <c r="AN142" s="419"/>
      <c r="AO142" s="419"/>
      <c r="AP142" s="420"/>
      <c r="AQ142" s="420"/>
      <c r="AR142" s="420"/>
      <c r="AS142" s="420"/>
      <c r="AT142" s="420"/>
      <c r="AU142" s="420"/>
      <c r="AV142" s="420"/>
      <c r="AW142" s="420"/>
      <c r="AX142" s="420"/>
      <c r="AY142" s="420"/>
      <c r="AZ142" s="420"/>
      <c r="BA142" s="420"/>
    </row>
    <row r="143" customFormat="false" ht="16.2" hidden="false" customHeight="true" outlineLevel="0" collapsed="false">
      <c r="A143" s="66"/>
      <c r="B143" s="421" t="s">
        <v>184</v>
      </c>
      <c r="C143" s="124" t="s">
        <v>185</v>
      </c>
      <c r="D143" s="101"/>
      <c r="E143" s="243"/>
      <c r="F143" s="101"/>
      <c r="G143" s="101"/>
      <c r="H143" s="243"/>
      <c r="I143" s="243"/>
      <c r="J143" s="243"/>
      <c r="K143" s="243"/>
      <c r="L143" s="243"/>
      <c r="M143" s="243"/>
      <c r="N143" s="243"/>
      <c r="O143" s="243"/>
      <c r="P143" s="243"/>
      <c r="Q143" s="243"/>
      <c r="R143" s="243"/>
      <c r="S143" s="243"/>
      <c r="T143" s="243"/>
      <c r="U143" s="243"/>
      <c r="V143" s="243"/>
      <c r="W143" s="243"/>
      <c r="X143" s="422"/>
      <c r="Y143" s="243"/>
      <c r="Z143" s="243"/>
      <c r="AA143" s="243"/>
      <c r="AB143" s="243"/>
      <c r="AC143" s="243"/>
      <c r="AD143" s="243"/>
      <c r="AE143" s="243"/>
      <c r="AF143" s="243"/>
      <c r="AG143" s="243"/>
      <c r="AH143" s="243"/>
      <c r="AI143" s="243"/>
      <c r="AJ143" s="243"/>
      <c r="AK143" s="102"/>
      <c r="AL143" s="73"/>
      <c r="AM143" s="3"/>
      <c r="AN143" s="320"/>
      <c r="AO143" s="320"/>
      <c r="AP143" s="0"/>
      <c r="AQ143" s="0"/>
      <c r="AR143" s="0"/>
      <c r="AS143" s="0"/>
      <c r="AT143" s="88"/>
      <c r="AU143" s="88"/>
      <c r="AV143" s="88"/>
      <c r="AW143" s="88"/>
      <c r="AX143" s="88"/>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c r="IW143" s="0"/>
      <c r="IX143" s="0"/>
      <c r="IY143" s="0"/>
      <c r="IZ143" s="0"/>
      <c r="JA143" s="0"/>
      <c r="JB143" s="0"/>
      <c r="JC143" s="0"/>
      <c r="JD143" s="0"/>
      <c r="JE143" s="0"/>
      <c r="JF143" s="0"/>
      <c r="JG143" s="0"/>
      <c r="JH143" s="0"/>
      <c r="JI143" s="0"/>
      <c r="JJ143" s="0"/>
      <c r="JK143" s="0"/>
      <c r="JL143" s="0"/>
      <c r="JM143" s="0"/>
      <c r="JN143" s="0"/>
      <c r="JO143" s="0"/>
      <c r="JP143" s="0"/>
      <c r="JQ143" s="0"/>
      <c r="JR143" s="0"/>
      <c r="JS143" s="0"/>
      <c r="JT143" s="0"/>
      <c r="JU143" s="0"/>
      <c r="JV143" s="0"/>
      <c r="JW143" s="0"/>
      <c r="JX143" s="0"/>
      <c r="JY143" s="0"/>
      <c r="JZ143" s="0"/>
      <c r="KA143" s="0"/>
      <c r="KB143" s="0"/>
      <c r="KC143" s="0"/>
      <c r="KD143" s="0"/>
      <c r="KE143" s="0"/>
      <c r="KF143" s="0"/>
      <c r="KG143" s="0"/>
      <c r="KH143" s="0"/>
      <c r="KI143" s="0"/>
      <c r="KJ143" s="0"/>
      <c r="KK143" s="0"/>
      <c r="KL143" s="0"/>
      <c r="KM143" s="0"/>
      <c r="KN143" s="0"/>
      <c r="KO143" s="0"/>
      <c r="KP143" s="0"/>
      <c r="KQ143" s="0"/>
      <c r="KR143" s="0"/>
      <c r="KS143" s="0"/>
      <c r="KT143" s="0"/>
      <c r="KU143" s="0"/>
      <c r="KV143" s="0"/>
      <c r="KW143" s="0"/>
      <c r="KX143" s="0"/>
      <c r="KY143" s="0"/>
      <c r="KZ143" s="0"/>
      <c r="LA143" s="0"/>
      <c r="LB143" s="0"/>
      <c r="LC143" s="0"/>
      <c r="LD143" s="0"/>
      <c r="LE143" s="0"/>
      <c r="LF143" s="0"/>
      <c r="LG143" s="0"/>
      <c r="LH143" s="0"/>
      <c r="LI143" s="0"/>
      <c r="LJ143" s="0"/>
      <c r="LK143" s="0"/>
      <c r="LL143" s="0"/>
      <c r="LM143" s="0"/>
      <c r="LN143" s="0"/>
      <c r="LO143" s="0"/>
      <c r="LP143" s="0"/>
      <c r="LQ143" s="0"/>
      <c r="LR143" s="0"/>
      <c r="LS143" s="0"/>
      <c r="LT143" s="0"/>
      <c r="LU143" s="0"/>
      <c r="LV143" s="0"/>
      <c r="LW143" s="0"/>
      <c r="LX143" s="0"/>
      <c r="LY143" s="0"/>
      <c r="LZ143" s="0"/>
      <c r="MA143" s="0"/>
      <c r="MB143" s="0"/>
      <c r="MC143" s="0"/>
      <c r="MD143" s="0"/>
      <c r="ME143" s="0"/>
      <c r="MF143" s="0"/>
      <c r="MG143" s="0"/>
      <c r="MH143" s="0"/>
      <c r="MI143" s="0"/>
      <c r="MJ143" s="0"/>
      <c r="MK143" s="0"/>
      <c r="ML143" s="0"/>
      <c r="MM143" s="0"/>
      <c r="MN143" s="0"/>
      <c r="MO143" s="0"/>
      <c r="MP143" s="0"/>
      <c r="MQ143" s="0"/>
      <c r="MR143" s="0"/>
      <c r="MS143" s="0"/>
      <c r="MT143" s="0"/>
      <c r="MU143" s="0"/>
      <c r="MV143" s="0"/>
      <c r="MW143" s="0"/>
      <c r="MX143" s="0"/>
      <c r="MY143" s="0"/>
      <c r="MZ143" s="0"/>
      <c r="NA143" s="0"/>
      <c r="NB143" s="0"/>
      <c r="NC143" s="0"/>
      <c r="ND143" s="0"/>
      <c r="NE143" s="0"/>
      <c r="NF143" s="0"/>
      <c r="NG143" s="0"/>
      <c r="NH143" s="0"/>
      <c r="NI143" s="0"/>
      <c r="NJ143" s="0"/>
      <c r="NK143" s="0"/>
      <c r="NL143" s="0"/>
      <c r="NM143" s="0"/>
      <c r="NN143" s="0"/>
      <c r="NO143" s="0"/>
      <c r="NP143" s="0"/>
      <c r="NQ143" s="0"/>
      <c r="NR143" s="0"/>
      <c r="NS143" s="0"/>
      <c r="NT143" s="0"/>
      <c r="NU143" s="0"/>
      <c r="NV143" s="0"/>
      <c r="NW143" s="0"/>
      <c r="NX143" s="0"/>
      <c r="NY143" s="0"/>
      <c r="NZ143" s="0"/>
      <c r="OA143" s="0"/>
      <c r="OB143" s="0"/>
      <c r="OC143" s="0"/>
      <c r="OD143" s="0"/>
      <c r="OE143" s="0"/>
      <c r="OF143" s="0"/>
      <c r="OG143" s="0"/>
      <c r="OH143" s="0"/>
      <c r="OI143" s="0"/>
      <c r="OJ143" s="0"/>
      <c r="OK143" s="0"/>
      <c r="OL143" s="0"/>
      <c r="OM143" s="0"/>
      <c r="ON143" s="0"/>
      <c r="OO143" s="0"/>
      <c r="OP143" s="0"/>
      <c r="OQ143" s="0"/>
      <c r="OR143" s="0"/>
      <c r="OS143" s="0"/>
      <c r="OT143" s="0"/>
      <c r="OU143" s="0"/>
      <c r="OV143" s="0"/>
      <c r="OW143" s="0"/>
      <c r="OX143" s="0"/>
      <c r="OY143" s="0"/>
      <c r="OZ143" s="0"/>
      <c r="PA143" s="0"/>
      <c r="PB143" s="0"/>
      <c r="PC143" s="0"/>
      <c r="PD143" s="0"/>
      <c r="PE143" s="0"/>
      <c r="PF143" s="0"/>
      <c r="PG143" s="0"/>
      <c r="PH143" s="0"/>
      <c r="PI143" s="0"/>
      <c r="PJ143" s="0"/>
      <c r="PK143" s="0"/>
      <c r="PL143" s="0"/>
      <c r="PM143" s="0"/>
      <c r="PN143" s="0"/>
      <c r="PO143" s="0"/>
      <c r="PP143" s="0"/>
      <c r="PQ143" s="0"/>
      <c r="PR143" s="0"/>
      <c r="PS143" s="0"/>
      <c r="PT143" s="0"/>
      <c r="PU143" s="0"/>
      <c r="PV143" s="0"/>
      <c r="PW143" s="0"/>
      <c r="PX143" s="0"/>
      <c r="PY143" s="0"/>
      <c r="PZ143" s="0"/>
      <c r="QA143" s="0"/>
      <c r="QB143" s="0"/>
      <c r="QC143" s="0"/>
      <c r="QD143" s="0"/>
      <c r="QE143" s="0"/>
      <c r="QF143" s="0"/>
      <c r="QG143" s="0"/>
      <c r="QH143" s="0"/>
      <c r="QI143" s="0"/>
      <c r="QJ143" s="0"/>
      <c r="QK143" s="0"/>
      <c r="QL143" s="0"/>
      <c r="QM143" s="0"/>
      <c r="QN143" s="0"/>
      <c r="QO143" s="0"/>
      <c r="QP143" s="0"/>
      <c r="QQ143" s="0"/>
      <c r="QR143" s="0"/>
      <c r="QS143" s="0"/>
      <c r="QT143" s="0"/>
      <c r="QU143" s="0"/>
      <c r="QV143" s="0"/>
      <c r="QW143" s="0"/>
      <c r="QX143" s="0"/>
      <c r="QY143" s="0"/>
      <c r="QZ143" s="0"/>
      <c r="RA143" s="0"/>
      <c r="RB143" s="0"/>
      <c r="RC143" s="0"/>
      <c r="RD143" s="0"/>
      <c r="RE143" s="0"/>
      <c r="RF143" s="0"/>
      <c r="RG143" s="0"/>
      <c r="RH143" s="0"/>
      <c r="RI143" s="0"/>
      <c r="RJ143" s="0"/>
      <c r="RK143" s="0"/>
      <c r="RL143" s="0"/>
      <c r="RM143" s="0"/>
      <c r="RN143" s="0"/>
      <c r="RO143" s="0"/>
      <c r="RP143" s="0"/>
      <c r="RQ143" s="0"/>
      <c r="RR143" s="0"/>
      <c r="RS143" s="0"/>
      <c r="RT143" s="0"/>
      <c r="RU143" s="0"/>
      <c r="RV143" s="0"/>
      <c r="RW143" s="0"/>
      <c r="RX143" s="0"/>
      <c r="RY143" s="0"/>
      <c r="RZ143" s="0"/>
      <c r="SA143" s="0"/>
      <c r="SB143" s="0"/>
      <c r="SC143" s="0"/>
      <c r="SD143" s="0"/>
      <c r="SE143" s="0"/>
      <c r="SF143" s="0"/>
      <c r="SG143" s="0"/>
      <c r="SH143" s="0"/>
      <c r="SI143" s="0"/>
      <c r="SJ143" s="0"/>
      <c r="SK143" s="0"/>
      <c r="SL143" s="0"/>
      <c r="SM143" s="0"/>
      <c r="SN143" s="0"/>
      <c r="SO143" s="0"/>
      <c r="SP143" s="0"/>
      <c r="SQ143" s="0"/>
      <c r="SR143" s="0"/>
      <c r="SS143" s="0"/>
      <c r="ST143" s="0"/>
      <c r="SU143" s="0"/>
      <c r="SV143" s="0"/>
      <c r="SW143" s="0"/>
      <c r="SX143" s="0"/>
      <c r="SY143" s="0"/>
      <c r="SZ143" s="0"/>
      <c r="TA143" s="0"/>
      <c r="TB143" s="0"/>
      <c r="TC143" s="0"/>
      <c r="TD143" s="0"/>
      <c r="TE143" s="0"/>
      <c r="TF143" s="0"/>
      <c r="TG143" s="0"/>
      <c r="TH143" s="0"/>
      <c r="TI143" s="0"/>
      <c r="TJ143" s="0"/>
      <c r="TK143" s="0"/>
      <c r="TL143" s="0"/>
      <c r="TM143" s="0"/>
      <c r="TN143" s="0"/>
      <c r="TO143" s="0"/>
      <c r="TP143" s="0"/>
      <c r="TQ143" s="0"/>
      <c r="TR143" s="0"/>
      <c r="TS143" s="0"/>
      <c r="TT143" s="0"/>
      <c r="TU143" s="0"/>
      <c r="TV143" s="0"/>
      <c r="TW143" s="0"/>
      <c r="TX143" s="0"/>
      <c r="TY143" s="0"/>
      <c r="TZ143" s="0"/>
      <c r="UA143" s="0"/>
      <c r="UB143" s="0"/>
      <c r="UC143" s="0"/>
      <c r="UD143" s="0"/>
      <c r="UE143" s="0"/>
      <c r="UF143" s="0"/>
      <c r="UG143" s="0"/>
      <c r="UH143" s="0"/>
      <c r="UI143" s="0"/>
      <c r="UJ143" s="0"/>
      <c r="UK143" s="0"/>
      <c r="UL143" s="0"/>
      <c r="UM143" s="0"/>
      <c r="UN143" s="0"/>
      <c r="UO143" s="0"/>
      <c r="UP143" s="0"/>
      <c r="UQ143" s="0"/>
      <c r="UR143" s="0"/>
      <c r="US143" s="0"/>
      <c r="UT143" s="0"/>
      <c r="UU143" s="0"/>
      <c r="UV143" s="0"/>
      <c r="UW143" s="0"/>
      <c r="UX143" s="0"/>
      <c r="UY143" s="0"/>
      <c r="UZ143" s="0"/>
      <c r="VA143" s="0"/>
      <c r="VB143" s="0"/>
      <c r="VC143" s="0"/>
      <c r="VD143" s="0"/>
      <c r="VE143" s="0"/>
      <c r="VF143" s="0"/>
      <c r="VG143" s="0"/>
      <c r="VH143" s="0"/>
      <c r="VI143" s="0"/>
      <c r="VJ143" s="0"/>
      <c r="VK143" s="0"/>
      <c r="VL143" s="0"/>
      <c r="VM143" s="0"/>
      <c r="VN143" s="0"/>
      <c r="VO143" s="0"/>
      <c r="VP143" s="0"/>
      <c r="VQ143" s="0"/>
      <c r="VR143" s="0"/>
      <c r="VS143" s="0"/>
      <c r="VT143" s="0"/>
      <c r="VU143" s="0"/>
      <c r="VV143" s="0"/>
      <c r="VW143" s="0"/>
      <c r="VX143" s="0"/>
      <c r="VY143" s="0"/>
      <c r="VZ143" s="0"/>
      <c r="WA143" s="0"/>
      <c r="WB143" s="0"/>
      <c r="WC143" s="0"/>
      <c r="WD143" s="0"/>
      <c r="WE143" s="0"/>
      <c r="WF143" s="0"/>
      <c r="WG143" s="0"/>
      <c r="WH143" s="0"/>
      <c r="WI143" s="0"/>
      <c r="WJ143" s="0"/>
      <c r="WK143" s="0"/>
      <c r="WL143" s="0"/>
      <c r="WM143" s="0"/>
      <c r="WN143" s="0"/>
      <c r="WO143" s="0"/>
      <c r="WP143" s="0"/>
      <c r="WQ143" s="0"/>
      <c r="WR143" s="0"/>
      <c r="WS143" s="0"/>
      <c r="WT143" s="0"/>
      <c r="WU143" s="0"/>
      <c r="WV143" s="0"/>
      <c r="WW143" s="0"/>
      <c r="WX143" s="0"/>
      <c r="WY143" s="0"/>
      <c r="WZ143" s="0"/>
      <c r="XA143" s="0"/>
      <c r="XB143" s="0"/>
      <c r="XC143" s="0"/>
      <c r="XD143" s="0"/>
      <c r="XE143" s="0"/>
      <c r="XF143" s="0"/>
      <c r="XG143" s="0"/>
      <c r="XH143" s="0"/>
      <c r="XI143" s="0"/>
      <c r="XJ143" s="0"/>
      <c r="XK143" s="0"/>
      <c r="XL143" s="0"/>
      <c r="XM143" s="0"/>
      <c r="XN143" s="0"/>
      <c r="XO143" s="0"/>
      <c r="XP143" s="0"/>
      <c r="XQ143" s="0"/>
      <c r="XR143" s="0"/>
      <c r="XS143" s="0"/>
      <c r="XT143" s="0"/>
      <c r="XU143" s="0"/>
      <c r="XV143" s="0"/>
      <c r="XW143" s="0"/>
      <c r="XX143" s="0"/>
      <c r="XY143" s="0"/>
      <c r="XZ143" s="0"/>
      <c r="YA143" s="0"/>
      <c r="YB143" s="0"/>
      <c r="YC143" s="0"/>
      <c r="YD143" s="0"/>
      <c r="YE143" s="0"/>
      <c r="YF143" s="0"/>
      <c r="YG143" s="0"/>
      <c r="YH143" s="0"/>
      <c r="YI143" s="0"/>
      <c r="YJ143" s="0"/>
      <c r="YK143" s="0"/>
      <c r="YL143" s="0"/>
      <c r="YM143" s="0"/>
      <c r="YN143" s="0"/>
      <c r="YO143" s="0"/>
      <c r="YP143" s="0"/>
      <c r="YQ143" s="0"/>
      <c r="YR143" s="0"/>
      <c r="YS143" s="0"/>
      <c r="YT143" s="0"/>
      <c r="YU143" s="0"/>
      <c r="YV143" s="0"/>
      <c r="YW143" s="0"/>
      <c r="YX143" s="0"/>
      <c r="YY143" s="0"/>
      <c r="YZ143" s="0"/>
      <c r="ZA143" s="0"/>
      <c r="ZB143" s="0"/>
      <c r="ZC143" s="0"/>
      <c r="ZD143" s="0"/>
      <c r="ZE143" s="0"/>
      <c r="ZF143" s="0"/>
      <c r="ZG143" s="0"/>
      <c r="ZH143" s="0"/>
      <c r="ZI143" s="0"/>
      <c r="ZJ143" s="0"/>
      <c r="ZK143" s="0"/>
      <c r="ZL143" s="0"/>
      <c r="ZM143" s="0"/>
      <c r="ZN143" s="0"/>
      <c r="ZO143" s="0"/>
      <c r="ZP143" s="0"/>
      <c r="ZQ143" s="0"/>
      <c r="ZR143" s="0"/>
      <c r="ZS143" s="0"/>
      <c r="ZT143" s="0"/>
      <c r="ZU143" s="0"/>
      <c r="ZV143" s="0"/>
      <c r="ZW143" s="0"/>
      <c r="ZX143" s="0"/>
      <c r="ZY143" s="0"/>
      <c r="ZZ143" s="0"/>
      <c r="AAA143" s="0"/>
      <c r="AAB143" s="0"/>
      <c r="AAC143" s="0"/>
      <c r="AAD143" s="0"/>
      <c r="AAE143" s="0"/>
      <c r="AAF143" s="0"/>
      <c r="AAG143" s="0"/>
      <c r="AAH143" s="0"/>
      <c r="AAI143" s="0"/>
      <c r="AAJ143" s="0"/>
      <c r="AAK143" s="0"/>
      <c r="AAL143" s="0"/>
      <c r="AAM143" s="0"/>
      <c r="AAN143" s="0"/>
      <c r="AAO143" s="0"/>
      <c r="AAP143" s="0"/>
      <c r="AAQ143" s="0"/>
      <c r="AAR143" s="0"/>
      <c r="AAS143" s="0"/>
      <c r="AAT143" s="0"/>
      <c r="AAU143" s="0"/>
      <c r="AAV143" s="0"/>
      <c r="AAW143" s="0"/>
      <c r="AAX143" s="0"/>
      <c r="AAY143" s="0"/>
      <c r="AAZ143" s="0"/>
      <c r="ABA143" s="0"/>
      <c r="ABB143" s="0"/>
      <c r="ABC143" s="0"/>
      <c r="ABD143" s="0"/>
      <c r="ABE143" s="0"/>
      <c r="ABF143" s="0"/>
      <c r="ABG143" s="0"/>
      <c r="ABH143" s="0"/>
      <c r="ABI143" s="0"/>
      <c r="ABJ143" s="0"/>
      <c r="ABK143" s="0"/>
      <c r="ABL143" s="0"/>
      <c r="ABM143" s="0"/>
      <c r="ABN143" s="0"/>
      <c r="ABO143" s="0"/>
      <c r="ABP143" s="0"/>
      <c r="ABQ143" s="0"/>
      <c r="ABR143" s="0"/>
      <c r="ABS143" s="0"/>
      <c r="ABT143" s="0"/>
      <c r="ABU143" s="0"/>
      <c r="ABV143" s="0"/>
      <c r="ABW143" s="0"/>
      <c r="ABX143" s="0"/>
      <c r="ABY143" s="0"/>
      <c r="ABZ143" s="0"/>
      <c r="ACA143" s="0"/>
      <c r="ACB143" s="0"/>
      <c r="ACC143" s="0"/>
      <c r="ACD143" s="0"/>
      <c r="ACE143" s="0"/>
      <c r="ACF143" s="0"/>
      <c r="ACG143" s="0"/>
      <c r="ACH143" s="0"/>
      <c r="ACI143" s="0"/>
      <c r="ACJ143" s="0"/>
      <c r="ACK143" s="0"/>
      <c r="ACL143" s="0"/>
      <c r="ACM143" s="0"/>
      <c r="ACN143" s="0"/>
      <c r="ACO143" s="0"/>
      <c r="ACP143" s="0"/>
      <c r="ACQ143" s="0"/>
      <c r="ACR143" s="0"/>
      <c r="ACS143" s="0"/>
      <c r="ACT143" s="0"/>
      <c r="ACU143" s="0"/>
      <c r="ACV143" s="0"/>
      <c r="ACW143" s="0"/>
      <c r="ACX143" s="0"/>
      <c r="ACY143" s="0"/>
      <c r="ACZ143" s="0"/>
      <c r="ADA143" s="0"/>
      <c r="ADB143" s="0"/>
      <c r="ADC143" s="0"/>
      <c r="ADD143" s="0"/>
      <c r="ADE143" s="0"/>
      <c r="ADF143" s="0"/>
      <c r="ADG143" s="0"/>
      <c r="ADH143" s="0"/>
      <c r="ADI143" s="0"/>
      <c r="ADJ143" s="0"/>
      <c r="ADK143" s="0"/>
      <c r="ADL143" s="0"/>
      <c r="ADM143" s="0"/>
      <c r="ADN143" s="0"/>
      <c r="ADO143" s="0"/>
      <c r="ADP143" s="0"/>
      <c r="ADQ143" s="0"/>
      <c r="ADR143" s="0"/>
      <c r="ADS143" s="0"/>
      <c r="ADT143" s="0"/>
      <c r="ADU143" s="0"/>
      <c r="ADV143" s="0"/>
      <c r="ADW143" s="0"/>
      <c r="ADX143" s="0"/>
      <c r="ADY143" s="0"/>
      <c r="ADZ143" s="0"/>
      <c r="AEA143" s="0"/>
      <c r="AEB143" s="0"/>
      <c r="AEC143" s="0"/>
      <c r="AED143" s="0"/>
      <c r="AEE143" s="0"/>
      <c r="AEF143" s="0"/>
      <c r="AEG143" s="0"/>
      <c r="AEH143" s="0"/>
      <c r="AEI143" s="0"/>
      <c r="AEJ143" s="0"/>
      <c r="AEK143" s="0"/>
      <c r="AEL143" s="0"/>
      <c r="AEM143" s="0"/>
      <c r="AEN143" s="0"/>
      <c r="AEO143" s="0"/>
      <c r="AEP143" s="0"/>
      <c r="AEQ143" s="0"/>
      <c r="AER143" s="0"/>
      <c r="AES143" s="0"/>
      <c r="AET143" s="0"/>
      <c r="AEU143" s="0"/>
      <c r="AEV143" s="0"/>
      <c r="AEW143" s="0"/>
      <c r="AEX143" s="0"/>
      <c r="AEY143" s="0"/>
      <c r="AEZ143" s="0"/>
      <c r="AFA143" s="0"/>
      <c r="AFB143" s="0"/>
      <c r="AFC143" s="0"/>
      <c r="AFD143" s="0"/>
      <c r="AFE143" s="0"/>
      <c r="AFF143" s="0"/>
      <c r="AFG143" s="0"/>
      <c r="AFH143" s="0"/>
      <c r="AFI143" s="0"/>
      <c r="AFJ143" s="0"/>
      <c r="AFK143" s="0"/>
      <c r="AFL143" s="0"/>
      <c r="AFM143" s="0"/>
      <c r="AFN143" s="0"/>
      <c r="AFO143" s="0"/>
      <c r="AFP143" s="0"/>
      <c r="AFQ143" s="0"/>
      <c r="AFR143" s="0"/>
      <c r="AFS143" s="0"/>
      <c r="AFT143" s="0"/>
      <c r="AFU143" s="0"/>
      <c r="AFV143" s="0"/>
      <c r="AFW143" s="0"/>
      <c r="AFX143" s="0"/>
      <c r="AFY143" s="0"/>
      <c r="AFZ143" s="0"/>
      <c r="AGA143" s="0"/>
      <c r="AGB143" s="0"/>
      <c r="AGC143" s="0"/>
      <c r="AGD143" s="0"/>
      <c r="AGE143" s="0"/>
      <c r="AGF143" s="0"/>
      <c r="AGG143" s="0"/>
      <c r="AGH143" s="0"/>
      <c r="AGI143" s="0"/>
      <c r="AGJ143" s="0"/>
      <c r="AGK143" s="0"/>
      <c r="AGL143" s="0"/>
      <c r="AGM143" s="0"/>
      <c r="AGN143" s="0"/>
      <c r="AGO143" s="0"/>
      <c r="AGP143" s="0"/>
      <c r="AGQ143" s="0"/>
      <c r="AGR143" s="0"/>
      <c r="AGS143" s="0"/>
      <c r="AGT143" s="0"/>
      <c r="AGU143" s="0"/>
      <c r="AGV143" s="0"/>
      <c r="AGW143" s="0"/>
      <c r="AGX143" s="0"/>
      <c r="AGY143" s="0"/>
      <c r="AGZ143" s="0"/>
      <c r="AHA143" s="0"/>
      <c r="AHB143" s="0"/>
      <c r="AHC143" s="0"/>
      <c r="AHD143" s="0"/>
      <c r="AHE143" s="0"/>
      <c r="AHF143" s="0"/>
      <c r="AHG143" s="0"/>
      <c r="AHH143" s="0"/>
      <c r="AHI143" s="0"/>
      <c r="AHJ143" s="0"/>
      <c r="AHK143" s="0"/>
      <c r="AHL143" s="0"/>
      <c r="AHM143" s="0"/>
      <c r="AHN143" s="0"/>
      <c r="AHO143" s="0"/>
      <c r="AHP143" s="0"/>
      <c r="AHQ143" s="0"/>
      <c r="AHR143" s="0"/>
      <c r="AHS143" s="0"/>
      <c r="AHT143" s="0"/>
      <c r="AHU143" s="0"/>
      <c r="AHV143" s="0"/>
      <c r="AHW143" s="0"/>
      <c r="AHX143" s="0"/>
      <c r="AHY143" s="0"/>
      <c r="AHZ143" s="0"/>
      <c r="AIA143" s="0"/>
      <c r="AIB143" s="0"/>
      <c r="AIC143" s="0"/>
      <c r="AID143" s="0"/>
      <c r="AIE143" s="0"/>
      <c r="AIF143" s="0"/>
      <c r="AIG143" s="0"/>
      <c r="AIH143" s="0"/>
      <c r="AII143" s="0"/>
      <c r="AIJ143" s="0"/>
      <c r="AIK143" s="0"/>
      <c r="AIL143" s="0"/>
      <c r="AIM143" s="0"/>
      <c r="AIN143" s="0"/>
      <c r="AIO143" s="0"/>
      <c r="AIP143" s="0"/>
      <c r="AIQ143" s="0"/>
      <c r="AIR143" s="0"/>
      <c r="AIS143" s="0"/>
      <c r="AIT143" s="0"/>
      <c r="AIU143" s="0"/>
      <c r="AIV143" s="0"/>
      <c r="AIW143" s="0"/>
      <c r="AIX143" s="0"/>
      <c r="AIY143" s="0"/>
      <c r="AIZ143" s="0"/>
      <c r="AJA143" s="0"/>
      <c r="AJB143" s="0"/>
      <c r="AJC143" s="0"/>
      <c r="AJD143" s="0"/>
      <c r="AJE143" s="0"/>
      <c r="AJF143" s="0"/>
      <c r="AJG143" s="0"/>
      <c r="AJH143" s="0"/>
      <c r="AJI143" s="0"/>
      <c r="AJJ143" s="0"/>
      <c r="AJK143" s="0"/>
      <c r="AJL143" s="0"/>
      <c r="AJM143" s="0"/>
      <c r="AJN143" s="0"/>
      <c r="AJO143" s="0"/>
      <c r="AJP143" s="0"/>
      <c r="AJQ143" s="0"/>
      <c r="AJR143" s="0"/>
      <c r="AJS143" s="0"/>
      <c r="AJT143" s="0"/>
      <c r="AJU143" s="0"/>
      <c r="AJV143" s="0"/>
      <c r="AJW143" s="0"/>
      <c r="AJX143" s="0"/>
      <c r="AJY143" s="0"/>
      <c r="AJZ143" s="0"/>
      <c r="AKA143" s="0"/>
      <c r="AKB143" s="0"/>
      <c r="AKC143" s="0"/>
      <c r="AKD143" s="0"/>
      <c r="AKE143" s="0"/>
      <c r="AKF143" s="0"/>
      <c r="AKG143" s="0"/>
      <c r="AKH143" s="0"/>
      <c r="AKI143" s="0"/>
      <c r="AKJ143" s="0"/>
      <c r="AKK143" s="0"/>
      <c r="AKL143" s="0"/>
      <c r="AKM143" s="0"/>
      <c r="AKN143" s="0"/>
      <c r="AKO143" s="0"/>
      <c r="AKP143" s="0"/>
      <c r="AKQ143" s="0"/>
      <c r="AKR143" s="0"/>
      <c r="AKS143" s="0"/>
      <c r="AKT143" s="0"/>
      <c r="AKU143" s="0"/>
      <c r="AKV143" s="0"/>
      <c r="AKW143" s="0"/>
      <c r="AKX143" s="0"/>
      <c r="AKY143" s="0"/>
      <c r="AKZ143" s="0"/>
      <c r="ALA143" s="0"/>
      <c r="ALB143" s="0"/>
      <c r="ALC143" s="0"/>
      <c r="ALD143" s="0"/>
      <c r="ALE143" s="0"/>
      <c r="ALF143" s="0"/>
      <c r="ALG143" s="0"/>
      <c r="ALH143" s="0"/>
      <c r="ALI143" s="0"/>
      <c r="ALJ143" s="0"/>
      <c r="ALK143" s="0"/>
      <c r="ALL143" s="0"/>
      <c r="ALM143" s="0"/>
      <c r="ALN143" s="0"/>
      <c r="ALO143" s="0"/>
      <c r="ALP143" s="0"/>
      <c r="ALQ143" s="0"/>
      <c r="ALR143" s="0"/>
      <c r="ALS143" s="0"/>
      <c r="ALT143" s="0"/>
      <c r="ALU143" s="0"/>
      <c r="ALV143" s="0"/>
      <c r="ALW143" s="0"/>
      <c r="ALX143" s="0"/>
      <c r="ALY143" s="0"/>
      <c r="ALZ143" s="0"/>
      <c r="AMA143" s="0"/>
      <c r="AMB143" s="0"/>
      <c r="AMC143" s="0"/>
      <c r="AMD143" s="0"/>
      <c r="AME143" s="0"/>
      <c r="AMF143" s="0"/>
      <c r="AMG143" s="0"/>
      <c r="AMH143" s="0"/>
      <c r="AMI143" s="0"/>
      <c r="AMJ143" s="0"/>
    </row>
    <row r="144" customFormat="false" ht="20.4" hidden="false" customHeight="true" outlineLevel="0" collapsed="false">
      <c r="A144" s="73"/>
      <c r="B144" s="232" t="s">
        <v>184</v>
      </c>
      <c r="C144" s="423" t="s">
        <v>186</v>
      </c>
      <c r="D144" s="423"/>
      <c r="E144" s="423"/>
      <c r="F144" s="423"/>
      <c r="G144" s="423"/>
      <c r="H144" s="423"/>
      <c r="I144" s="423"/>
      <c r="J144" s="423"/>
      <c r="K144" s="423"/>
      <c r="L144" s="423"/>
      <c r="M144" s="423"/>
      <c r="N144" s="423"/>
      <c r="O144" s="423"/>
      <c r="P144" s="423"/>
      <c r="Q144" s="423"/>
      <c r="R144" s="423"/>
      <c r="S144" s="423"/>
      <c r="T144" s="423"/>
      <c r="U144" s="423"/>
      <c r="V144" s="423"/>
      <c r="W144" s="423"/>
      <c r="X144" s="423"/>
      <c r="Y144" s="423"/>
      <c r="Z144" s="423"/>
      <c r="AA144" s="423"/>
      <c r="AB144" s="423"/>
      <c r="AC144" s="423"/>
      <c r="AD144" s="423"/>
      <c r="AE144" s="423"/>
      <c r="AF144" s="423"/>
      <c r="AG144" s="423"/>
      <c r="AH144" s="423"/>
      <c r="AI144" s="423"/>
      <c r="AJ144" s="423"/>
      <c r="AK144" s="423"/>
      <c r="AL144" s="66"/>
      <c r="AM144" s="3"/>
      <c r="AN144" s="3"/>
      <c r="AO144" s="3"/>
      <c r="AP144" s="0"/>
      <c r="AQ144" s="0"/>
      <c r="AR144" s="0"/>
      <c r="AS144" s="0"/>
      <c r="AT144" s="93"/>
      <c r="AU144" s="93"/>
      <c r="AV144" s="93"/>
      <c r="AW144" s="93"/>
      <c r="AX144" s="93"/>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c r="IX144" s="0"/>
      <c r="IY144" s="0"/>
      <c r="IZ144" s="0"/>
      <c r="JA144" s="0"/>
      <c r="JB144" s="0"/>
      <c r="JC144" s="0"/>
      <c r="JD144" s="0"/>
      <c r="JE144" s="0"/>
      <c r="JF144" s="0"/>
      <c r="JG144" s="0"/>
      <c r="JH144" s="0"/>
      <c r="JI144" s="0"/>
      <c r="JJ144" s="0"/>
      <c r="JK144" s="0"/>
      <c r="JL144" s="0"/>
      <c r="JM144" s="0"/>
      <c r="JN144" s="0"/>
      <c r="JO144" s="0"/>
      <c r="JP144" s="0"/>
      <c r="JQ144" s="0"/>
      <c r="JR144" s="0"/>
      <c r="JS144" s="0"/>
      <c r="JT144" s="0"/>
      <c r="JU144" s="0"/>
      <c r="JV144" s="0"/>
      <c r="JW144" s="0"/>
      <c r="JX144" s="0"/>
      <c r="JY144" s="0"/>
      <c r="JZ144" s="0"/>
      <c r="KA144" s="0"/>
      <c r="KB144" s="0"/>
      <c r="KC144" s="0"/>
      <c r="KD144" s="0"/>
      <c r="KE144" s="0"/>
      <c r="KF144" s="0"/>
      <c r="KG144" s="0"/>
      <c r="KH144" s="0"/>
      <c r="KI144" s="0"/>
      <c r="KJ144" s="0"/>
      <c r="KK144" s="0"/>
      <c r="KL144" s="0"/>
      <c r="KM144" s="0"/>
      <c r="KN144" s="0"/>
      <c r="KO144" s="0"/>
      <c r="KP144" s="0"/>
      <c r="KQ144" s="0"/>
      <c r="KR144" s="0"/>
      <c r="KS144" s="0"/>
      <c r="KT144" s="0"/>
      <c r="KU144" s="0"/>
      <c r="KV144" s="0"/>
      <c r="KW144" s="0"/>
      <c r="KX144" s="0"/>
      <c r="KY144" s="0"/>
      <c r="KZ144" s="0"/>
      <c r="LA144" s="0"/>
      <c r="LB144" s="0"/>
      <c r="LC144" s="0"/>
      <c r="LD144" s="0"/>
      <c r="LE144" s="0"/>
      <c r="LF144" s="0"/>
      <c r="LG144" s="0"/>
      <c r="LH144" s="0"/>
      <c r="LI144" s="0"/>
      <c r="LJ144" s="0"/>
      <c r="LK144" s="0"/>
      <c r="LL144" s="0"/>
      <c r="LM144" s="0"/>
      <c r="LN144" s="0"/>
      <c r="LO144" s="0"/>
      <c r="LP144" s="0"/>
      <c r="LQ144" s="0"/>
      <c r="LR144" s="0"/>
      <c r="LS144" s="0"/>
      <c r="LT144" s="0"/>
      <c r="LU144" s="0"/>
      <c r="LV144" s="0"/>
      <c r="LW144" s="0"/>
      <c r="LX144" s="0"/>
      <c r="LY144" s="0"/>
      <c r="LZ144" s="0"/>
      <c r="MA144" s="0"/>
      <c r="MB144" s="0"/>
      <c r="MC144" s="0"/>
      <c r="MD144" s="0"/>
      <c r="ME144" s="0"/>
      <c r="MF144" s="0"/>
      <c r="MG144" s="0"/>
      <c r="MH144" s="0"/>
      <c r="MI144" s="0"/>
      <c r="MJ144" s="0"/>
      <c r="MK144" s="0"/>
      <c r="ML144" s="0"/>
      <c r="MM144" s="0"/>
      <c r="MN144" s="0"/>
      <c r="MO144" s="0"/>
      <c r="MP144" s="0"/>
      <c r="MQ144" s="0"/>
      <c r="MR144" s="0"/>
      <c r="MS144" s="0"/>
      <c r="MT144" s="0"/>
      <c r="MU144" s="0"/>
      <c r="MV144" s="0"/>
      <c r="MW144" s="0"/>
      <c r="MX144" s="0"/>
      <c r="MY144" s="0"/>
      <c r="MZ144" s="0"/>
      <c r="NA144" s="0"/>
      <c r="NB144" s="0"/>
      <c r="NC144" s="0"/>
      <c r="ND144" s="0"/>
      <c r="NE144" s="0"/>
      <c r="NF144" s="0"/>
      <c r="NG144" s="0"/>
      <c r="NH144" s="0"/>
      <c r="NI144" s="0"/>
      <c r="NJ144" s="0"/>
      <c r="NK144" s="0"/>
      <c r="NL144" s="0"/>
      <c r="NM144" s="0"/>
      <c r="NN144" s="0"/>
      <c r="NO144" s="0"/>
      <c r="NP144" s="0"/>
      <c r="NQ144" s="0"/>
      <c r="NR144" s="0"/>
      <c r="NS144" s="0"/>
      <c r="NT144" s="0"/>
      <c r="NU144" s="0"/>
      <c r="NV144" s="0"/>
      <c r="NW144" s="0"/>
      <c r="NX144" s="0"/>
      <c r="NY144" s="0"/>
      <c r="NZ144" s="0"/>
      <c r="OA144" s="0"/>
      <c r="OB144" s="0"/>
      <c r="OC144" s="0"/>
      <c r="OD144" s="0"/>
      <c r="OE144" s="0"/>
      <c r="OF144" s="0"/>
      <c r="OG144" s="0"/>
      <c r="OH144" s="0"/>
      <c r="OI144" s="0"/>
      <c r="OJ144" s="0"/>
      <c r="OK144" s="0"/>
      <c r="OL144" s="0"/>
      <c r="OM144" s="0"/>
      <c r="ON144" s="0"/>
      <c r="OO144" s="0"/>
      <c r="OP144" s="0"/>
      <c r="OQ144" s="0"/>
      <c r="OR144" s="0"/>
      <c r="OS144" s="0"/>
      <c r="OT144" s="0"/>
      <c r="OU144" s="0"/>
      <c r="OV144" s="0"/>
      <c r="OW144" s="0"/>
      <c r="OX144" s="0"/>
      <c r="OY144" s="0"/>
      <c r="OZ144" s="0"/>
      <c r="PA144" s="0"/>
      <c r="PB144" s="0"/>
      <c r="PC144" s="0"/>
      <c r="PD144" s="0"/>
      <c r="PE144" s="0"/>
      <c r="PF144" s="0"/>
      <c r="PG144" s="0"/>
      <c r="PH144" s="0"/>
      <c r="PI144" s="0"/>
      <c r="PJ144" s="0"/>
      <c r="PK144" s="0"/>
      <c r="PL144" s="0"/>
      <c r="PM144" s="0"/>
      <c r="PN144" s="0"/>
      <c r="PO144" s="0"/>
      <c r="PP144" s="0"/>
      <c r="PQ144" s="0"/>
      <c r="PR144" s="0"/>
      <c r="PS144" s="0"/>
      <c r="PT144" s="0"/>
      <c r="PU144" s="0"/>
      <c r="PV144" s="0"/>
      <c r="PW144" s="0"/>
      <c r="PX144" s="0"/>
      <c r="PY144" s="0"/>
      <c r="PZ144" s="0"/>
      <c r="QA144" s="0"/>
      <c r="QB144" s="0"/>
      <c r="QC144" s="0"/>
      <c r="QD144" s="0"/>
      <c r="QE144" s="0"/>
      <c r="QF144" s="0"/>
      <c r="QG144" s="0"/>
      <c r="QH144" s="0"/>
      <c r="QI144" s="0"/>
      <c r="QJ144" s="0"/>
      <c r="QK144" s="0"/>
      <c r="QL144" s="0"/>
      <c r="QM144" s="0"/>
      <c r="QN144" s="0"/>
      <c r="QO144" s="0"/>
      <c r="QP144" s="0"/>
      <c r="QQ144" s="0"/>
      <c r="QR144" s="0"/>
      <c r="QS144" s="0"/>
      <c r="QT144" s="0"/>
      <c r="QU144" s="0"/>
      <c r="QV144" s="0"/>
      <c r="QW144" s="0"/>
      <c r="QX144" s="0"/>
      <c r="QY144" s="0"/>
      <c r="QZ144" s="0"/>
      <c r="RA144" s="0"/>
      <c r="RB144" s="0"/>
      <c r="RC144" s="0"/>
      <c r="RD144" s="0"/>
      <c r="RE144" s="0"/>
      <c r="RF144" s="0"/>
      <c r="RG144" s="0"/>
      <c r="RH144" s="0"/>
      <c r="RI144" s="0"/>
      <c r="RJ144" s="0"/>
      <c r="RK144" s="0"/>
      <c r="RL144" s="0"/>
      <c r="RM144" s="0"/>
      <c r="RN144" s="0"/>
      <c r="RO144" s="0"/>
      <c r="RP144" s="0"/>
      <c r="RQ144" s="0"/>
      <c r="RR144" s="0"/>
      <c r="RS144" s="0"/>
      <c r="RT144" s="0"/>
      <c r="RU144" s="0"/>
      <c r="RV144" s="0"/>
      <c r="RW144" s="0"/>
      <c r="RX144" s="0"/>
      <c r="RY144" s="0"/>
      <c r="RZ144" s="0"/>
      <c r="SA144" s="0"/>
      <c r="SB144" s="0"/>
      <c r="SC144" s="0"/>
      <c r="SD144" s="0"/>
      <c r="SE144" s="0"/>
      <c r="SF144" s="0"/>
      <c r="SG144" s="0"/>
      <c r="SH144" s="0"/>
      <c r="SI144" s="0"/>
      <c r="SJ144" s="0"/>
      <c r="SK144" s="0"/>
      <c r="SL144" s="0"/>
      <c r="SM144" s="0"/>
      <c r="SN144" s="0"/>
      <c r="SO144" s="0"/>
      <c r="SP144" s="0"/>
      <c r="SQ144" s="0"/>
      <c r="SR144" s="0"/>
      <c r="SS144" s="0"/>
      <c r="ST144" s="0"/>
      <c r="SU144" s="0"/>
      <c r="SV144" s="0"/>
      <c r="SW144" s="0"/>
      <c r="SX144" s="0"/>
      <c r="SY144" s="0"/>
      <c r="SZ144" s="0"/>
      <c r="TA144" s="0"/>
      <c r="TB144" s="0"/>
      <c r="TC144" s="0"/>
      <c r="TD144" s="0"/>
      <c r="TE144" s="0"/>
      <c r="TF144" s="0"/>
      <c r="TG144" s="0"/>
      <c r="TH144" s="0"/>
      <c r="TI144" s="0"/>
      <c r="TJ144" s="0"/>
      <c r="TK144" s="0"/>
      <c r="TL144" s="0"/>
      <c r="TM144" s="0"/>
      <c r="TN144" s="0"/>
      <c r="TO144" s="0"/>
      <c r="TP144" s="0"/>
      <c r="TQ144" s="0"/>
      <c r="TR144" s="0"/>
      <c r="TS144" s="0"/>
      <c r="TT144" s="0"/>
      <c r="TU144" s="0"/>
      <c r="TV144" s="0"/>
      <c r="TW144" s="0"/>
      <c r="TX144" s="0"/>
      <c r="TY144" s="0"/>
      <c r="TZ144" s="0"/>
      <c r="UA144" s="0"/>
      <c r="UB144" s="0"/>
      <c r="UC144" s="0"/>
      <c r="UD144" s="0"/>
      <c r="UE144" s="0"/>
      <c r="UF144" s="0"/>
      <c r="UG144" s="0"/>
      <c r="UH144" s="0"/>
      <c r="UI144" s="0"/>
      <c r="UJ144" s="0"/>
      <c r="UK144" s="0"/>
      <c r="UL144" s="0"/>
      <c r="UM144" s="0"/>
      <c r="UN144" s="0"/>
      <c r="UO144" s="0"/>
      <c r="UP144" s="0"/>
      <c r="UQ144" s="0"/>
      <c r="UR144" s="0"/>
      <c r="US144" s="0"/>
      <c r="UT144" s="0"/>
      <c r="UU144" s="0"/>
      <c r="UV144" s="0"/>
      <c r="UW144" s="0"/>
      <c r="UX144" s="0"/>
      <c r="UY144" s="0"/>
      <c r="UZ144" s="0"/>
      <c r="VA144" s="0"/>
      <c r="VB144" s="0"/>
      <c r="VC144" s="0"/>
      <c r="VD144" s="0"/>
      <c r="VE144" s="0"/>
      <c r="VF144" s="0"/>
      <c r="VG144" s="0"/>
      <c r="VH144" s="0"/>
      <c r="VI144" s="0"/>
      <c r="VJ144" s="0"/>
      <c r="VK144" s="0"/>
      <c r="VL144" s="0"/>
      <c r="VM144" s="0"/>
      <c r="VN144" s="0"/>
      <c r="VO144" s="0"/>
      <c r="VP144" s="0"/>
      <c r="VQ144" s="0"/>
      <c r="VR144" s="0"/>
      <c r="VS144" s="0"/>
      <c r="VT144" s="0"/>
      <c r="VU144" s="0"/>
      <c r="VV144" s="0"/>
      <c r="VW144" s="0"/>
      <c r="VX144" s="0"/>
      <c r="VY144" s="0"/>
      <c r="VZ144" s="0"/>
      <c r="WA144" s="0"/>
      <c r="WB144" s="0"/>
      <c r="WC144" s="0"/>
      <c r="WD144" s="0"/>
      <c r="WE144" s="0"/>
      <c r="WF144" s="0"/>
      <c r="WG144" s="0"/>
      <c r="WH144" s="0"/>
      <c r="WI144" s="0"/>
      <c r="WJ144" s="0"/>
      <c r="WK144" s="0"/>
      <c r="WL144" s="0"/>
      <c r="WM144" s="0"/>
      <c r="WN144" s="0"/>
      <c r="WO144" s="0"/>
      <c r="WP144" s="0"/>
      <c r="WQ144" s="0"/>
      <c r="WR144" s="0"/>
      <c r="WS144" s="0"/>
      <c r="WT144" s="0"/>
      <c r="WU144" s="0"/>
      <c r="WV144" s="0"/>
      <c r="WW144" s="0"/>
      <c r="WX144" s="0"/>
      <c r="WY144" s="0"/>
      <c r="WZ144" s="0"/>
      <c r="XA144" s="0"/>
      <c r="XB144" s="0"/>
      <c r="XC144" s="0"/>
      <c r="XD144" s="0"/>
      <c r="XE144" s="0"/>
      <c r="XF144" s="0"/>
      <c r="XG144" s="0"/>
      <c r="XH144" s="0"/>
      <c r="XI144" s="0"/>
      <c r="XJ144" s="0"/>
      <c r="XK144" s="0"/>
      <c r="XL144" s="0"/>
      <c r="XM144" s="0"/>
      <c r="XN144" s="0"/>
      <c r="XO144" s="0"/>
      <c r="XP144" s="0"/>
      <c r="XQ144" s="0"/>
      <c r="XR144" s="0"/>
      <c r="XS144" s="0"/>
      <c r="XT144" s="0"/>
      <c r="XU144" s="0"/>
      <c r="XV144" s="0"/>
      <c r="XW144" s="0"/>
      <c r="XX144" s="0"/>
      <c r="XY144" s="0"/>
      <c r="XZ144" s="0"/>
      <c r="YA144" s="0"/>
      <c r="YB144" s="0"/>
      <c r="YC144" s="0"/>
      <c r="YD144" s="0"/>
      <c r="YE144" s="0"/>
      <c r="YF144" s="0"/>
      <c r="YG144" s="0"/>
      <c r="YH144" s="0"/>
      <c r="YI144" s="0"/>
      <c r="YJ144" s="0"/>
      <c r="YK144" s="0"/>
      <c r="YL144" s="0"/>
      <c r="YM144" s="0"/>
      <c r="YN144" s="0"/>
      <c r="YO144" s="0"/>
      <c r="YP144" s="0"/>
      <c r="YQ144" s="0"/>
      <c r="YR144" s="0"/>
      <c r="YS144" s="0"/>
      <c r="YT144" s="0"/>
      <c r="YU144" s="0"/>
      <c r="YV144" s="0"/>
      <c r="YW144" s="0"/>
      <c r="YX144" s="0"/>
      <c r="YY144" s="0"/>
      <c r="YZ144" s="0"/>
      <c r="ZA144" s="0"/>
      <c r="ZB144" s="0"/>
      <c r="ZC144" s="0"/>
      <c r="ZD144" s="0"/>
      <c r="ZE144" s="0"/>
      <c r="ZF144" s="0"/>
      <c r="ZG144" s="0"/>
      <c r="ZH144" s="0"/>
      <c r="ZI144" s="0"/>
      <c r="ZJ144" s="0"/>
      <c r="ZK144" s="0"/>
      <c r="ZL144" s="0"/>
      <c r="ZM144" s="0"/>
      <c r="ZN144" s="0"/>
      <c r="ZO144" s="0"/>
      <c r="ZP144" s="0"/>
      <c r="ZQ144" s="0"/>
      <c r="ZR144" s="0"/>
      <c r="ZS144" s="0"/>
      <c r="ZT144" s="0"/>
      <c r="ZU144" s="0"/>
      <c r="ZV144" s="0"/>
      <c r="ZW144" s="0"/>
      <c r="ZX144" s="0"/>
      <c r="ZY144" s="0"/>
      <c r="ZZ144" s="0"/>
      <c r="AAA144" s="0"/>
      <c r="AAB144" s="0"/>
      <c r="AAC144" s="0"/>
      <c r="AAD144" s="0"/>
      <c r="AAE144" s="0"/>
      <c r="AAF144" s="0"/>
      <c r="AAG144" s="0"/>
      <c r="AAH144" s="0"/>
      <c r="AAI144" s="0"/>
      <c r="AAJ144" s="0"/>
      <c r="AAK144" s="0"/>
      <c r="AAL144" s="0"/>
      <c r="AAM144" s="0"/>
      <c r="AAN144" s="0"/>
      <c r="AAO144" s="0"/>
      <c r="AAP144" s="0"/>
      <c r="AAQ144" s="0"/>
      <c r="AAR144" s="0"/>
      <c r="AAS144" s="0"/>
      <c r="AAT144" s="0"/>
      <c r="AAU144" s="0"/>
      <c r="AAV144" s="0"/>
      <c r="AAW144" s="0"/>
      <c r="AAX144" s="0"/>
      <c r="AAY144" s="0"/>
      <c r="AAZ144" s="0"/>
      <c r="ABA144" s="0"/>
      <c r="ABB144" s="0"/>
      <c r="ABC144" s="0"/>
      <c r="ABD144" s="0"/>
      <c r="ABE144" s="0"/>
      <c r="ABF144" s="0"/>
      <c r="ABG144" s="0"/>
      <c r="ABH144" s="0"/>
      <c r="ABI144" s="0"/>
      <c r="ABJ144" s="0"/>
      <c r="ABK144" s="0"/>
      <c r="ABL144" s="0"/>
      <c r="ABM144" s="0"/>
      <c r="ABN144" s="0"/>
      <c r="ABO144" s="0"/>
      <c r="ABP144" s="0"/>
      <c r="ABQ144" s="0"/>
      <c r="ABR144" s="0"/>
      <c r="ABS144" s="0"/>
      <c r="ABT144" s="0"/>
      <c r="ABU144" s="0"/>
      <c r="ABV144" s="0"/>
      <c r="ABW144" s="0"/>
      <c r="ABX144" s="0"/>
      <c r="ABY144" s="0"/>
      <c r="ABZ144" s="0"/>
      <c r="ACA144" s="0"/>
      <c r="ACB144" s="0"/>
      <c r="ACC144" s="0"/>
      <c r="ACD144" s="0"/>
      <c r="ACE144" s="0"/>
      <c r="ACF144" s="0"/>
      <c r="ACG144" s="0"/>
      <c r="ACH144" s="0"/>
      <c r="ACI144" s="0"/>
      <c r="ACJ144" s="0"/>
      <c r="ACK144" s="0"/>
      <c r="ACL144" s="0"/>
      <c r="ACM144" s="0"/>
      <c r="ACN144" s="0"/>
      <c r="ACO144" s="0"/>
      <c r="ACP144" s="0"/>
      <c r="ACQ144" s="0"/>
      <c r="ACR144" s="0"/>
      <c r="ACS144" s="0"/>
      <c r="ACT144" s="0"/>
      <c r="ACU144" s="0"/>
      <c r="ACV144" s="0"/>
      <c r="ACW144" s="0"/>
      <c r="ACX144" s="0"/>
      <c r="ACY144" s="0"/>
      <c r="ACZ144" s="0"/>
      <c r="ADA144" s="0"/>
      <c r="ADB144" s="0"/>
      <c r="ADC144" s="0"/>
      <c r="ADD144" s="0"/>
      <c r="ADE144" s="0"/>
      <c r="ADF144" s="0"/>
      <c r="ADG144" s="0"/>
      <c r="ADH144" s="0"/>
      <c r="ADI144" s="0"/>
      <c r="ADJ144" s="0"/>
      <c r="ADK144" s="0"/>
      <c r="ADL144" s="0"/>
      <c r="ADM144" s="0"/>
      <c r="ADN144" s="0"/>
      <c r="ADO144" s="0"/>
      <c r="ADP144" s="0"/>
      <c r="ADQ144" s="0"/>
      <c r="ADR144" s="0"/>
      <c r="ADS144" s="0"/>
      <c r="ADT144" s="0"/>
      <c r="ADU144" s="0"/>
      <c r="ADV144" s="0"/>
      <c r="ADW144" s="0"/>
      <c r="ADX144" s="0"/>
      <c r="ADY144" s="0"/>
      <c r="ADZ144" s="0"/>
      <c r="AEA144" s="0"/>
      <c r="AEB144" s="0"/>
      <c r="AEC144" s="0"/>
      <c r="AED144" s="0"/>
      <c r="AEE144" s="0"/>
      <c r="AEF144" s="0"/>
      <c r="AEG144" s="0"/>
      <c r="AEH144" s="0"/>
      <c r="AEI144" s="0"/>
      <c r="AEJ144" s="0"/>
      <c r="AEK144" s="0"/>
      <c r="AEL144" s="0"/>
      <c r="AEM144" s="0"/>
      <c r="AEN144" s="0"/>
      <c r="AEO144" s="0"/>
      <c r="AEP144" s="0"/>
      <c r="AEQ144" s="0"/>
      <c r="AER144" s="0"/>
      <c r="AES144" s="0"/>
      <c r="AET144" s="0"/>
      <c r="AEU144" s="0"/>
      <c r="AEV144" s="0"/>
      <c r="AEW144" s="0"/>
      <c r="AEX144" s="0"/>
      <c r="AEY144" s="0"/>
      <c r="AEZ144" s="0"/>
      <c r="AFA144" s="0"/>
      <c r="AFB144" s="0"/>
      <c r="AFC144" s="0"/>
      <c r="AFD144" s="0"/>
      <c r="AFE144" s="0"/>
      <c r="AFF144" s="0"/>
      <c r="AFG144" s="0"/>
      <c r="AFH144" s="0"/>
      <c r="AFI144" s="0"/>
      <c r="AFJ144" s="0"/>
      <c r="AFK144" s="0"/>
      <c r="AFL144" s="0"/>
      <c r="AFM144" s="0"/>
      <c r="AFN144" s="0"/>
      <c r="AFO144" s="0"/>
      <c r="AFP144" s="0"/>
      <c r="AFQ144" s="0"/>
      <c r="AFR144" s="0"/>
      <c r="AFS144" s="0"/>
      <c r="AFT144" s="0"/>
      <c r="AFU144" s="0"/>
      <c r="AFV144" s="0"/>
      <c r="AFW144" s="0"/>
      <c r="AFX144" s="0"/>
      <c r="AFY144" s="0"/>
      <c r="AFZ144" s="0"/>
      <c r="AGA144" s="0"/>
      <c r="AGB144" s="0"/>
      <c r="AGC144" s="0"/>
      <c r="AGD144" s="0"/>
      <c r="AGE144" s="0"/>
      <c r="AGF144" s="0"/>
      <c r="AGG144" s="0"/>
      <c r="AGH144" s="0"/>
      <c r="AGI144" s="0"/>
      <c r="AGJ144" s="0"/>
      <c r="AGK144" s="0"/>
      <c r="AGL144" s="0"/>
      <c r="AGM144" s="0"/>
      <c r="AGN144" s="0"/>
      <c r="AGO144" s="0"/>
      <c r="AGP144" s="0"/>
      <c r="AGQ144" s="0"/>
      <c r="AGR144" s="0"/>
      <c r="AGS144" s="0"/>
      <c r="AGT144" s="0"/>
      <c r="AGU144" s="0"/>
      <c r="AGV144" s="0"/>
      <c r="AGW144" s="0"/>
      <c r="AGX144" s="0"/>
      <c r="AGY144" s="0"/>
      <c r="AGZ144" s="0"/>
      <c r="AHA144" s="0"/>
      <c r="AHB144" s="0"/>
      <c r="AHC144" s="0"/>
      <c r="AHD144" s="0"/>
      <c r="AHE144" s="0"/>
      <c r="AHF144" s="0"/>
      <c r="AHG144" s="0"/>
      <c r="AHH144" s="0"/>
      <c r="AHI144" s="0"/>
      <c r="AHJ144" s="0"/>
      <c r="AHK144" s="0"/>
      <c r="AHL144" s="0"/>
      <c r="AHM144" s="0"/>
      <c r="AHN144" s="0"/>
      <c r="AHO144" s="0"/>
      <c r="AHP144" s="0"/>
      <c r="AHQ144" s="0"/>
      <c r="AHR144" s="0"/>
      <c r="AHS144" s="0"/>
      <c r="AHT144" s="0"/>
      <c r="AHU144" s="0"/>
      <c r="AHV144" s="0"/>
      <c r="AHW144" s="0"/>
      <c r="AHX144" s="0"/>
      <c r="AHY144" s="0"/>
      <c r="AHZ144" s="0"/>
      <c r="AIA144" s="0"/>
      <c r="AIB144" s="0"/>
      <c r="AIC144" s="0"/>
      <c r="AID144" s="0"/>
      <c r="AIE144" s="0"/>
      <c r="AIF144" s="0"/>
      <c r="AIG144" s="0"/>
      <c r="AIH144" s="0"/>
      <c r="AII144" s="0"/>
      <c r="AIJ144" s="0"/>
      <c r="AIK144" s="0"/>
      <c r="AIL144" s="0"/>
      <c r="AIM144" s="0"/>
      <c r="AIN144" s="0"/>
      <c r="AIO144" s="0"/>
      <c r="AIP144" s="0"/>
      <c r="AIQ144" s="0"/>
      <c r="AIR144" s="0"/>
      <c r="AIS144" s="0"/>
      <c r="AIT144" s="0"/>
      <c r="AIU144" s="0"/>
      <c r="AIV144" s="0"/>
      <c r="AIW144" s="0"/>
      <c r="AIX144" s="0"/>
      <c r="AIY144" s="0"/>
      <c r="AIZ144" s="0"/>
      <c r="AJA144" s="0"/>
      <c r="AJB144" s="0"/>
      <c r="AJC144" s="0"/>
      <c r="AJD144" s="0"/>
      <c r="AJE144" s="0"/>
      <c r="AJF144" s="0"/>
      <c r="AJG144" s="0"/>
      <c r="AJH144" s="0"/>
      <c r="AJI144" s="0"/>
      <c r="AJJ144" s="0"/>
      <c r="AJK144" s="0"/>
      <c r="AJL144" s="0"/>
      <c r="AJM144" s="0"/>
      <c r="AJN144" s="0"/>
      <c r="AJO144" s="0"/>
      <c r="AJP144" s="0"/>
      <c r="AJQ144" s="0"/>
      <c r="AJR144" s="0"/>
      <c r="AJS144" s="0"/>
      <c r="AJT144" s="0"/>
      <c r="AJU144" s="0"/>
      <c r="AJV144" s="0"/>
      <c r="AJW144" s="0"/>
      <c r="AJX144" s="0"/>
      <c r="AJY144" s="0"/>
      <c r="AJZ144" s="0"/>
      <c r="AKA144" s="0"/>
      <c r="AKB144" s="0"/>
      <c r="AKC144" s="0"/>
      <c r="AKD144" s="0"/>
      <c r="AKE144" s="0"/>
      <c r="AKF144" s="0"/>
      <c r="AKG144" s="0"/>
      <c r="AKH144" s="0"/>
      <c r="AKI144" s="0"/>
      <c r="AKJ144" s="0"/>
      <c r="AKK144" s="0"/>
      <c r="AKL144" s="0"/>
      <c r="AKM144" s="0"/>
      <c r="AKN144" s="0"/>
      <c r="AKO144" s="0"/>
      <c r="AKP144" s="0"/>
      <c r="AKQ144" s="0"/>
      <c r="AKR144" s="0"/>
      <c r="AKS144" s="0"/>
      <c r="AKT144" s="0"/>
      <c r="AKU144" s="0"/>
      <c r="AKV144" s="0"/>
      <c r="AKW144" s="0"/>
      <c r="AKX144" s="0"/>
      <c r="AKY144" s="0"/>
      <c r="AKZ144" s="0"/>
      <c r="ALA144" s="0"/>
      <c r="ALB144" s="0"/>
      <c r="ALC144" s="0"/>
      <c r="ALD144" s="0"/>
      <c r="ALE144" s="0"/>
      <c r="ALF144" s="0"/>
      <c r="ALG144" s="0"/>
      <c r="ALH144" s="0"/>
      <c r="ALI144" s="0"/>
      <c r="ALJ144" s="0"/>
      <c r="ALK144" s="0"/>
      <c r="ALL144" s="0"/>
      <c r="ALM144" s="0"/>
      <c r="ALN144" s="0"/>
      <c r="ALO144" s="0"/>
      <c r="ALP144" s="0"/>
      <c r="ALQ144" s="0"/>
      <c r="ALR144" s="0"/>
      <c r="ALS144" s="0"/>
      <c r="ALT144" s="0"/>
      <c r="ALU144" s="0"/>
      <c r="ALV144" s="0"/>
      <c r="ALW144" s="0"/>
      <c r="ALX144" s="0"/>
      <c r="ALY144" s="0"/>
      <c r="ALZ144" s="0"/>
      <c r="AMA144" s="0"/>
      <c r="AMB144" s="0"/>
      <c r="AMC144" s="0"/>
      <c r="AMD144" s="0"/>
      <c r="AME144" s="0"/>
      <c r="AMF144" s="0"/>
      <c r="AMG144" s="0"/>
      <c r="AMH144" s="0"/>
      <c r="AMI144" s="0"/>
      <c r="AMJ144" s="0"/>
    </row>
    <row r="145" s="76" customFormat="true" ht="16.95" hidden="false" customHeight="true" outlineLevel="0" collapsed="false">
      <c r="A145" s="66"/>
      <c r="B145" s="101"/>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c r="Z145" s="125"/>
      <c r="AA145" s="125"/>
      <c r="AB145" s="125"/>
      <c r="AC145" s="125"/>
      <c r="AD145" s="125"/>
      <c r="AE145" s="125"/>
      <c r="AF145" s="125"/>
      <c r="AG145" s="125"/>
      <c r="AH145" s="125"/>
      <c r="AI145" s="125"/>
      <c r="AJ145" s="125"/>
      <c r="AK145" s="424" t="str">
        <f aca="false">IF(H7="", "", IF(COUNTA(E149,H149,K149,T150,AA150)=5,"○","×"))</f>
        <v>
        </v>
      </c>
      <c r="AL145" s="73"/>
      <c r="AM145" s="3"/>
      <c r="AN145" s="419"/>
      <c r="AO145" s="419"/>
      <c r="AP145" s="420"/>
      <c r="AQ145" s="420"/>
      <c r="AR145" s="420"/>
      <c r="AS145" s="420"/>
      <c r="AT145" s="420"/>
      <c r="AU145" s="420"/>
      <c r="AV145" s="420"/>
      <c r="AW145" s="420"/>
      <c r="AX145" s="420"/>
      <c r="AY145" s="420"/>
      <c r="AZ145" s="420"/>
      <c r="BA145" s="420"/>
    </row>
    <row r="146" customFormat="false" ht="11.4" hidden="false" customHeight="true" outlineLevel="0" collapsed="false">
      <c r="A146" s="66"/>
      <c r="B146" s="425"/>
      <c r="C146" s="426"/>
      <c r="D146" s="426"/>
      <c r="E146" s="426"/>
      <c r="F146" s="426"/>
      <c r="G146" s="426"/>
      <c r="H146" s="426"/>
      <c r="I146" s="426"/>
      <c r="J146" s="426"/>
      <c r="K146" s="426"/>
      <c r="L146" s="426"/>
      <c r="M146" s="426"/>
      <c r="N146" s="426"/>
      <c r="O146" s="426"/>
      <c r="P146" s="426"/>
      <c r="Q146" s="426"/>
      <c r="R146" s="426"/>
      <c r="S146" s="426"/>
      <c r="T146" s="426"/>
      <c r="U146" s="426"/>
      <c r="V146" s="426"/>
      <c r="W146" s="426"/>
      <c r="X146" s="426"/>
      <c r="Y146" s="426"/>
      <c r="Z146" s="426"/>
      <c r="AA146" s="426"/>
      <c r="AB146" s="426"/>
      <c r="AC146" s="426"/>
      <c r="AD146" s="426"/>
      <c r="AE146" s="426"/>
      <c r="AF146" s="426"/>
      <c r="AG146" s="426"/>
      <c r="AH146" s="426"/>
      <c r="AI146" s="426"/>
      <c r="AJ146" s="426"/>
      <c r="AK146" s="427"/>
      <c r="AL146" s="66"/>
      <c r="AM146" s="3"/>
      <c r="AN146" s="3"/>
      <c r="AO146" s="3"/>
      <c r="AP146" s="0"/>
      <c r="AQ146" s="0"/>
      <c r="AR146" s="0"/>
      <c r="AS146" s="0"/>
      <c r="AT146" s="0"/>
      <c r="AU146" s="0"/>
      <c r="AV146" s="0"/>
      <c r="AW146" s="0"/>
      <c r="AX146" s="0"/>
      <c r="AY146" s="93"/>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c r="IW146" s="0"/>
      <c r="IX146" s="0"/>
      <c r="IY146" s="0"/>
      <c r="IZ146" s="0"/>
      <c r="JA146" s="0"/>
      <c r="JB146" s="0"/>
      <c r="JC146" s="0"/>
      <c r="JD146" s="0"/>
      <c r="JE146" s="0"/>
      <c r="JF146" s="0"/>
      <c r="JG146" s="0"/>
      <c r="JH146" s="0"/>
      <c r="JI146" s="0"/>
      <c r="JJ146" s="0"/>
      <c r="JK146" s="0"/>
      <c r="JL146" s="0"/>
      <c r="JM146" s="0"/>
      <c r="JN146" s="0"/>
      <c r="JO146" s="0"/>
      <c r="JP146" s="0"/>
      <c r="JQ146" s="0"/>
      <c r="JR146" s="0"/>
      <c r="JS146" s="0"/>
      <c r="JT146" s="0"/>
      <c r="JU146" s="0"/>
      <c r="JV146" s="0"/>
      <c r="JW146" s="0"/>
      <c r="JX146" s="0"/>
      <c r="JY146" s="0"/>
      <c r="JZ146" s="0"/>
      <c r="KA146" s="0"/>
      <c r="KB146" s="0"/>
      <c r="KC146" s="0"/>
      <c r="KD146" s="0"/>
      <c r="KE146" s="0"/>
      <c r="KF146" s="0"/>
      <c r="KG146" s="0"/>
      <c r="KH146" s="0"/>
      <c r="KI146" s="0"/>
      <c r="KJ146" s="0"/>
      <c r="KK146" s="0"/>
      <c r="KL146" s="0"/>
      <c r="KM146" s="0"/>
      <c r="KN146" s="0"/>
      <c r="KO146" s="0"/>
      <c r="KP146" s="0"/>
      <c r="KQ146" s="0"/>
      <c r="KR146" s="0"/>
      <c r="KS146" s="0"/>
      <c r="KT146" s="0"/>
      <c r="KU146" s="0"/>
      <c r="KV146" s="0"/>
      <c r="KW146" s="0"/>
      <c r="KX146" s="0"/>
      <c r="KY146" s="0"/>
      <c r="KZ146" s="0"/>
      <c r="LA146" s="0"/>
      <c r="LB146" s="0"/>
      <c r="LC146" s="0"/>
      <c r="LD146" s="0"/>
      <c r="LE146" s="0"/>
      <c r="LF146" s="0"/>
      <c r="LG146" s="0"/>
      <c r="LH146" s="0"/>
      <c r="LI146" s="0"/>
      <c r="LJ146" s="0"/>
      <c r="LK146" s="0"/>
      <c r="LL146" s="0"/>
      <c r="LM146" s="0"/>
      <c r="LN146" s="0"/>
      <c r="LO146" s="0"/>
      <c r="LP146" s="0"/>
      <c r="LQ146" s="0"/>
      <c r="LR146" s="0"/>
      <c r="LS146" s="0"/>
      <c r="LT146" s="0"/>
      <c r="LU146" s="0"/>
      <c r="LV146" s="0"/>
      <c r="LW146" s="0"/>
      <c r="LX146" s="0"/>
      <c r="LY146" s="0"/>
      <c r="LZ146" s="0"/>
      <c r="MA146" s="0"/>
      <c r="MB146" s="0"/>
      <c r="MC146" s="0"/>
      <c r="MD146" s="0"/>
      <c r="ME146" s="0"/>
      <c r="MF146" s="0"/>
      <c r="MG146" s="0"/>
      <c r="MH146" s="0"/>
      <c r="MI146" s="0"/>
      <c r="MJ146" s="0"/>
      <c r="MK146" s="0"/>
      <c r="ML146" s="0"/>
      <c r="MM146" s="0"/>
      <c r="MN146" s="0"/>
      <c r="MO146" s="0"/>
      <c r="MP146" s="0"/>
      <c r="MQ146" s="0"/>
      <c r="MR146" s="0"/>
      <c r="MS146" s="0"/>
      <c r="MT146" s="0"/>
      <c r="MU146" s="0"/>
      <c r="MV146" s="0"/>
      <c r="MW146" s="0"/>
      <c r="MX146" s="0"/>
      <c r="MY146" s="0"/>
      <c r="MZ146" s="0"/>
      <c r="NA146" s="0"/>
      <c r="NB146" s="0"/>
      <c r="NC146" s="0"/>
      <c r="ND146" s="0"/>
      <c r="NE146" s="0"/>
      <c r="NF146" s="0"/>
      <c r="NG146" s="0"/>
      <c r="NH146" s="0"/>
      <c r="NI146" s="0"/>
      <c r="NJ146" s="0"/>
      <c r="NK146" s="0"/>
      <c r="NL146" s="0"/>
      <c r="NM146" s="0"/>
      <c r="NN146" s="0"/>
      <c r="NO146" s="0"/>
      <c r="NP146" s="0"/>
      <c r="NQ146" s="0"/>
      <c r="NR146" s="0"/>
      <c r="NS146" s="0"/>
      <c r="NT146" s="0"/>
      <c r="NU146" s="0"/>
      <c r="NV146" s="0"/>
      <c r="NW146" s="0"/>
      <c r="NX146" s="0"/>
      <c r="NY146" s="0"/>
      <c r="NZ146" s="0"/>
      <c r="OA146" s="0"/>
      <c r="OB146" s="0"/>
      <c r="OC146" s="0"/>
      <c r="OD146" s="0"/>
      <c r="OE146" s="0"/>
      <c r="OF146" s="0"/>
      <c r="OG146" s="0"/>
      <c r="OH146" s="0"/>
      <c r="OI146" s="0"/>
      <c r="OJ146" s="0"/>
      <c r="OK146" s="0"/>
      <c r="OL146" s="0"/>
      <c r="OM146" s="0"/>
      <c r="ON146" s="0"/>
      <c r="OO146" s="0"/>
      <c r="OP146" s="0"/>
      <c r="OQ146" s="0"/>
      <c r="OR146" s="0"/>
      <c r="OS146" s="0"/>
      <c r="OT146" s="0"/>
      <c r="OU146" s="0"/>
      <c r="OV146" s="0"/>
      <c r="OW146" s="0"/>
      <c r="OX146" s="0"/>
      <c r="OY146" s="0"/>
      <c r="OZ146" s="0"/>
      <c r="PA146" s="0"/>
      <c r="PB146" s="0"/>
      <c r="PC146" s="0"/>
      <c r="PD146" s="0"/>
      <c r="PE146" s="0"/>
      <c r="PF146" s="0"/>
      <c r="PG146" s="0"/>
      <c r="PH146" s="0"/>
      <c r="PI146" s="0"/>
      <c r="PJ146" s="0"/>
      <c r="PK146" s="0"/>
      <c r="PL146" s="0"/>
      <c r="PM146" s="0"/>
      <c r="PN146" s="0"/>
      <c r="PO146" s="0"/>
      <c r="PP146" s="0"/>
      <c r="PQ146" s="0"/>
      <c r="PR146" s="0"/>
      <c r="PS146" s="0"/>
      <c r="PT146" s="0"/>
      <c r="PU146" s="0"/>
      <c r="PV146" s="0"/>
      <c r="PW146" s="0"/>
      <c r="PX146" s="0"/>
      <c r="PY146" s="0"/>
      <c r="PZ146" s="0"/>
      <c r="QA146" s="0"/>
      <c r="QB146" s="0"/>
      <c r="QC146" s="0"/>
      <c r="QD146" s="0"/>
      <c r="QE146" s="0"/>
      <c r="QF146" s="0"/>
      <c r="QG146" s="0"/>
      <c r="QH146" s="0"/>
      <c r="QI146" s="0"/>
      <c r="QJ146" s="0"/>
      <c r="QK146" s="0"/>
      <c r="QL146" s="0"/>
      <c r="QM146" s="0"/>
      <c r="QN146" s="0"/>
      <c r="QO146" s="0"/>
      <c r="QP146" s="0"/>
      <c r="QQ146" s="0"/>
      <c r="QR146" s="0"/>
      <c r="QS146" s="0"/>
      <c r="QT146" s="0"/>
      <c r="QU146" s="0"/>
      <c r="QV146" s="0"/>
      <c r="QW146" s="0"/>
      <c r="QX146" s="0"/>
      <c r="QY146" s="0"/>
      <c r="QZ146" s="0"/>
      <c r="RA146" s="0"/>
      <c r="RB146" s="0"/>
      <c r="RC146" s="0"/>
      <c r="RD146" s="0"/>
      <c r="RE146" s="0"/>
      <c r="RF146" s="0"/>
      <c r="RG146" s="0"/>
      <c r="RH146" s="0"/>
      <c r="RI146" s="0"/>
      <c r="RJ146" s="0"/>
      <c r="RK146" s="0"/>
      <c r="RL146" s="0"/>
      <c r="RM146" s="0"/>
      <c r="RN146" s="0"/>
      <c r="RO146" s="0"/>
      <c r="RP146" s="0"/>
      <c r="RQ146" s="0"/>
      <c r="RR146" s="0"/>
      <c r="RS146" s="0"/>
      <c r="RT146" s="0"/>
      <c r="RU146" s="0"/>
      <c r="RV146" s="0"/>
      <c r="RW146" s="0"/>
      <c r="RX146" s="0"/>
      <c r="RY146" s="0"/>
      <c r="RZ146" s="0"/>
      <c r="SA146" s="0"/>
      <c r="SB146" s="0"/>
      <c r="SC146" s="0"/>
      <c r="SD146" s="0"/>
      <c r="SE146" s="0"/>
      <c r="SF146" s="0"/>
      <c r="SG146" s="0"/>
      <c r="SH146" s="0"/>
      <c r="SI146" s="0"/>
      <c r="SJ146" s="0"/>
      <c r="SK146" s="0"/>
      <c r="SL146" s="0"/>
      <c r="SM146" s="0"/>
      <c r="SN146" s="0"/>
      <c r="SO146" s="0"/>
      <c r="SP146" s="0"/>
      <c r="SQ146" s="0"/>
      <c r="SR146" s="0"/>
      <c r="SS146" s="0"/>
      <c r="ST146" s="0"/>
      <c r="SU146" s="0"/>
      <c r="SV146" s="0"/>
      <c r="SW146" s="0"/>
      <c r="SX146" s="0"/>
      <c r="SY146" s="0"/>
      <c r="SZ146" s="0"/>
      <c r="TA146" s="0"/>
      <c r="TB146" s="0"/>
      <c r="TC146" s="0"/>
      <c r="TD146" s="0"/>
      <c r="TE146" s="0"/>
      <c r="TF146" s="0"/>
      <c r="TG146" s="0"/>
      <c r="TH146" s="0"/>
      <c r="TI146" s="0"/>
      <c r="TJ146" s="0"/>
      <c r="TK146" s="0"/>
      <c r="TL146" s="0"/>
      <c r="TM146" s="0"/>
      <c r="TN146" s="0"/>
      <c r="TO146" s="0"/>
      <c r="TP146" s="0"/>
      <c r="TQ146" s="0"/>
      <c r="TR146" s="0"/>
      <c r="TS146" s="0"/>
      <c r="TT146" s="0"/>
      <c r="TU146" s="0"/>
      <c r="TV146" s="0"/>
      <c r="TW146" s="0"/>
      <c r="TX146" s="0"/>
      <c r="TY146" s="0"/>
      <c r="TZ146" s="0"/>
      <c r="UA146" s="0"/>
      <c r="UB146" s="0"/>
      <c r="UC146" s="0"/>
      <c r="UD146" s="0"/>
      <c r="UE146" s="0"/>
      <c r="UF146" s="0"/>
      <c r="UG146" s="0"/>
      <c r="UH146" s="0"/>
      <c r="UI146" s="0"/>
      <c r="UJ146" s="0"/>
      <c r="UK146" s="0"/>
      <c r="UL146" s="0"/>
      <c r="UM146" s="0"/>
      <c r="UN146" s="0"/>
      <c r="UO146" s="0"/>
      <c r="UP146" s="0"/>
      <c r="UQ146" s="0"/>
      <c r="UR146" s="0"/>
      <c r="US146" s="0"/>
      <c r="UT146" s="0"/>
      <c r="UU146" s="0"/>
      <c r="UV146" s="0"/>
      <c r="UW146" s="0"/>
      <c r="UX146" s="0"/>
      <c r="UY146" s="0"/>
      <c r="UZ146" s="0"/>
      <c r="VA146" s="0"/>
      <c r="VB146" s="0"/>
      <c r="VC146" s="0"/>
      <c r="VD146" s="0"/>
      <c r="VE146" s="0"/>
      <c r="VF146" s="0"/>
      <c r="VG146" s="0"/>
      <c r="VH146" s="0"/>
      <c r="VI146" s="0"/>
      <c r="VJ146" s="0"/>
      <c r="VK146" s="0"/>
      <c r="VL146" s="0"/>
      <c r="VM146" s="0"/>
      <c r="VN146" s="0"/>
      <c r="VO146" s="0"/>
      <c r="VP146" s="0"/>
      <c r="VQ146" s="0"/>
      <c r="VR146" s="0"/>
      <c r="VS146" s="0"/>
      <c r="VT146" s="0"/>
      <c r="VU146" s="0"/>
      <c r="VV146" s="0"/>
      <c r="VW146" s="0"/>
      <c r="VX146" s="0"/>
      <c r="VY146" s="0"/>
      <c r="VZ146" s="0"/>
      <c r="WA146" s="0"/>
      <c r="WB146" s="0"/>
      <c r="WC146" s="0"/>
      <c r="WD146" s="0"/>
      <c r="WE146" s="0"/>
      <c r="WF146" s="0"/>
      <c r="WG146" s="0"/>
      <c r="WH146" s="0"/>
      <c r="WI146" s="0"/>
      <c r="WJ146" s="0"/>
      <c r="WK146" s="0"/>
      <c r="WL146" s="0"/>
      <c r="WM146" s="0"/>
      <c r="WN146" s="0"/>
      <c r="WO146" s="0"/>
      <c r="WP146" s="0"/>
      <c r="WQ146" s="0"/>
      <c r="WR146" s="0"/>
      <c r="WS146" s="0"/>
      <c r="WT146" s="0"/>
      <c r="WU146" s="0"/>
      <c r="WV146" s="0"/>
      <c r="WW146" s="0"/>
      <c r="WX146" s="0"/>
      <c r="WY146" s="0"/>
      <c r="WZ146" s="0"/>
      <c r="XA146" s="0"/>
      <c r="XB146" s="0"/>
      <c r="XC146" s="0"/>
      <c r="XD146" s="0"/>
      <c r="XE146" s="0"/>
      <c r="XF146" s="0"/>
      <c r="XG146" s="0"/>
      <c r="XH146" s="0"/>
      <c r="XI146" s="0"/>
      <c r="XJ146" s="0"/>
      <c r="XK146" s="0"/>
      <c r="XL146" s="0"/>
      <c r="XM146" s="0"/>
      <c r="XN146" s="0"/>
      <c r="XO146" s="0"/>
      <c r="XP146" s="0"/>
      <c r="XQ146" s="0"/>
      <c r="XR146" s="0"/>
      <c r="XS146" s="0"/>
      <c r="XT146" s="0"/>
      <c r="XU146" s="0"/>
      <c r="XV146" s="0"/>
      <c r="XW146" s="0"/>
      <c r="XX146" s="0"/>
      <c r="XY146" s="0"/>
      <c r="XZ146" s="0"/>
      <c r="YA146" s="0"/>
      <c r="YB146" s="0"/>
      <c r="YC146" s="0"/>
      <c r="YD146" s="0"/>
      <c r="YE146" s="0"/>
      <c r="YF146" s="0"/>
      <c r="YG146" s="0"/>
      <c r="YH146" s="0"/>
      <c r="YI146" s="0"/>
      <c r="YJ146" s="0"/>
      <c r="YK146" s="0"/>
      <c r="YL146" s="0"/>
      <c r="YM146" s="0"/>
      <c r="YN146" s="0"/>
      <c r="YO146" s="0"/>
      <c r="YP146" s="0"/>
      <c r="YQ146" s="0"/>
      <c r="YR146" s="0"/>
      <c r="YS146" s="0"/>
      <c r="YT146" s="0"/>
      <c r="YU146" s="0"/>
      <c r="YV146" s="0"/>
      <c r="YW146" s="0"/>
      <c r="YX146" s="0"/>
      <c r="YY146" s="0"/>
      <c r="YZ146" s="0"/>
      <c r="ZA146" s="0"/>
      <c r="ZB146" s="0"/>
      <c r="ZC146" s="0"/>
      <c r="ZD146" s="0"/>
      <c r="ZE146" s="0"/>
      <c r="ZF146" s="0"/>
      <c r="ZG146" s="0"/>
      <c r="ZH146" s="0"/>
      <c r="ZI146" s="0"/>
      <c r="ZJ146" s="0"/>
      <c r="ZK146" s="0"/>
      <c r="ZL146" s="0"/>
      <c r="ZM146" s="0"/>
      <c r="ZN146" s="0"/>
      <c r="ZO146" s="0"/>
      <c r="ZP146" s="0"/>
      <c r="ZQ146" s="0"/>
      <c r="ZR146" s="0"/>
      <c r="ZS146" s="0"/>
      <c r="ZT146" s="0"/>
      <c r="ZU146" s="0"/>
      <c r="ZV146" s="0"/>
      <c r="ZW146" s="0"/>
      <c r="ZX146" s="0"/>
      <c r="ZY146" s="0"/>
      <c r="ZZ146" s="0"/>
      <c r="AAA146" s="0"/>
      <c r="AAB146" s="0"/>
      <c r="AAC146" s="0"/>
      <c r="AAD146" s="0"/>
      <c r="AAE146" s="0"/>
      <c r="AAF146" s="0"/>
      <c r="AAG146" s="0"/>
      <c r="AAH146" s="0"/>
      <c r="AAI146" s="0"/>
      <c r="AAJ146" s="0"/>
      <c r="AAK146" s="0"/>
      <c r="AAL146" s="0"/>
      <c r="AAM146" s="0"/>
      <c r="AAN146" s="0"/>
      <c r="AAO146" s="0"/>
      <c r="AAP146" s="0"/>
      <c r="AAQ146" s="0"/>
      <c r="AAR146" s="0"/>
      <c r="AAS146" s="0"/>
      <c r="AAT146" s="0"/>
      <c r="AAU146" s="0"/>
      <c r="AAV146" s="0"/>
      <c r="AAW146" s="0"/>
      <c r="AAX146" s="0"/>
      <c r="AAY146" s="0"/>
      <c r="AAZ146" s="0"/>
      <c r="ABA146" s="0"/>
      <c r="ABB146" s="0"/>
      <c r="ABC146" s="0"/>
      <c r="ABD146" s="0"/>
      <c r="ABE146" s="0"/>
      <c r="ABF146" s="0"/>
      <c r="ABG146" s="0"/>
      <c r="ABH146" s="0"/>
      <c r="ABI146" s="0"/>
      <c r="ABJ146" s="0"/>
      <c r="ABK146" s="0"/>
      <c r="ABL146" s="0"/>
      <c r="ABM146" s="0"/>
      <c r="ABN146" s="0"/>
      <c r="ABO146" s="0"/>
      <c r="ABP146" s="0"/>
      <c r="ABQ146" s="0"/>
      <c r="ABR146" s="0"/>
      <c r="ABS146" s="0"/>
      <c r="ABT146" s="0"/>
      <c r="ABU146" s="0"/>
      <c r="ABV146" s="0"/>
      <c r="ABW146" s="0"/>
      <c r="ABX146" s="0"/>
      <c r="ABY146" s="0"/>
      <c r="ABZ146" s="0"/>
      <c r="ACA146" s="0"/>
      <c r="ACB146" s="0"/>
      <c r="ACC146" s="0"/>
      <c r="ACD146" s="0"/>
      <c r="ACE146" s="0"/>
      <c r="ACF146" s="0"/>
      <c r="ACG146" s="0"/>
      <c r="ACH146" s="0"/>
      <c r="ACI146" s="0"/>
      <c r="ACJ146" s="0"/>
      <c r="ACK146" s="0"/>
      <c r="ACL146" s="0"/>
      <c r="ACM146" s="0"/>
      <c r="ACN146" s="0"/>
      <c r="ACO146" s="0"/>
      <c r="ACP146" s="0"/>
      <c r="ACQ146" s="0"/>
      <c r="ACR146" s="0"/>
      <c r="ACS146" s="0"/>
      <c r="ACT146" s="0"/>
      <c r="ACU146" s="0"/>
      <c r="ACV146" s="0"/>
      <c r="ACW146" s="0"/>
      <c r="ACX146" s="0"/>
      <c r="ACY146" s="0"/>
      <c r="ACZ146" s="0"/>
      <c r="ADA146" s="0"/>
      <c r="ADB146" s="0"/>
      <c r="ADC146" s="0"/>
      <c r="ADD146" s="0"/>
      <c r="ADE146" s="0"/>
      <c r="ADF146" s="0"/>
      <c r="ADG146" s="0"/>
      <c r="ADH146" s="0"/>
      <c r="ADI146" s="0"/>
      <c r="ADJ146" s="0"/>
      <c r="ADK146" s="0"/>
      <c r="ADL146" s="0"/>
      <c r="ADM146" s="0"/>
      <c r="ADN146" s="0"/>
      <c r="ADO146" s="0"/>
      <c r="ADP146" s="0"/>
      <c r="ADQ146" s="0"/>
      <c r="ADR146" s="0"/>
      <c r="ADS146" s="0"/>
      <c r="ADT146" s="0"/>
      <c r="ADU146" s="0"/>
      <c r="ADV146" s="0"/>
      <c r="ADW146" s="0"/>
      <c r="ADX146" s="0"/>
      <c r="ADY146" s="0"/>
      <c r="ADZ146" s="0"/>
      <c r="AEA146" s="0"/>
      <c r="AEB146" s="0"/>
      <c r="AEC146" s="0"/>
      <c r="AED146" s="0"/>
      <c r="AEE146" s="0"/>
      <c r="AEF146" s="0"/>
      <c r="AEG146" s="0"/>
      <c r="AEH146" s="0"/>
      <c r="AEI146" s="0"/>
      <c r="AEJ146" s="0"/>
      <c r="AEK146" s="0"/>
      <c r="AEL146" s="0"/>
      <c r="AEM146" s="0"/>
      <c r="AEN146" s="0"/>
      <c r="AEO146" s="0"/>
      <c r="AEP146" s="0"/>
      <c r="AEQ146" s="0"/>
      <c r="AER146" s="0"/>
      <c r="AES146" s="0"/>
      <c r="AET146" s="0"/>
      <c r="AEU146" s="0"/>
      <c r="AEV146" s="0"/>
      <c r="AEW146" s="0"/>
      <c r="AEX146" s="0"/>
      <c r="AEY146" s="0"/>
      <c r="AEZ146" s="0"/>
      <c r="AFA146" s="0"/>
      <c r="AFB146" s="0"/>
      <c r="AFC146" s="0"/>
      <c r="AFD146" s="0"/>
      <c r="AFE146" s="0"/>
      <c r="AFF146" s="0"/>
      <c r="AFG146" s="0"/>
      <c r="AFH146" s="0"/>
      <c r="AFI146" s="0"/>
      <c r="AFJ146" s="0"/>
      <c r="AFK146" s="0"/>
      <c r="AFL146" s="0"/>
      <c r="AFM146" s="0"/>
      <c r="AFN146" s="0"/>
      <c r="AFO146" s="0"/>
      <c r="AFP146" s="0"/>
      <c r="AFQ146" s="0"/>
      <c r="AFR146" s="0"/>
      <c r="AFS146" s="0"/>
      <c r="AFT146" s="0"/>
      <c r="AFU146" s="0"/>
      <c r="AFV146" s="0"/>
      <c r="AFW146" s="0"/>
      <c r="AFX146" s="0"/>
      <c r="AFY146" s="0"/>
      <c r="AFZ146" s="0"/>
      <c r="AGA146" s="0"/>
      <c r="AGB146" s="0"/>
      <c r="AGC146" s="0"/>
      <c r="AGD146" s="0"/>
      <c r="AGE146" s="0"/>
      <c r="AGF146" s="0"/>
      <c r="AGG146" s="0"/>
      <c r="AGH146" s="0"/>
      <c r="AGI146" s="0"/>
      <c r="AGJ146" s="0"/>
      <c r="AGK146" s="0"/>
      <c r="AGL146" s="0"/>
      <c r="AGM146" s="0"/>
      <c r="AGN146" s="0"/>
      <c r="AGO146" s="0"/>
      <c r="AGP146" s="0"/>
      <c r="AGQ146" s="0"/>
      <c r="AGR146" s="0"/>
      <c r="AGS146" s="0"/>
      <c r="AGT146" s="0"/>
      <c r="AGU146" s="0"/>
      <c r="AGV146" s="0"/>
      <c r="AGW146" s="0"/>
      <c r="AGX146" s="0"/>
      <c r="AGY146" s="0"/>
      <c r="AGZ146" s="0"/>
      <c r="AHA146" s="0"/>
      <c r="AHB146" s="0"/>
      <c r="AHC146" s="0"/>
      <c r="AHD146" s="0"/>
      <c r="AHE146" s="0"/>
      <c r="AHF146" s="0"/>
      <c r="AHG146" s="0"/>
      <c r="AHH146" s="0"/>
      <c r="AHI146" s="0"/>
      <c r="AHJ146" s="0"/>
      <c r="AHK146" s="0"/>
      <c r="AHL146" s="0"/>
      <c r="AHM146" s="0"/>
      <c r="AHN146" s="0"/>
      <c r="AHO146" s="0"/>
      <c r="AHP146" s="0"/>
      <c r="AHQ146" s="0"/>
      <c r="AHR146" s="0"/>
      <c r="AHS146" s="0"/>
      <c r="AHT146" s="0"/>
      <c r="AHU146" s="0"/>
      <c r="AHV146" s="0"/>
      <c r="AHW146" s="0"/>
      <c r="AHX146" s="0"/>
      <c r="AHY146" s="0"/>
      <c r="AHZ146" s="0"/>
      <c r="AIA146" s="0"/>
      <c r="AIB146" s="0"/>
      <c r="AIC146" s="0"/>
      <c r="AID146" s="0"/>
      <c r="AIE146" s="0"/>
      <c r="AIF146" s="0"/>
      <c r="AIG146" s="0"/>
      <c r="AIH146" s="0"/>
      <c r="AII146" s="0"/>
      <c r="AIJ146" s="0"/>
      <c r="AIK146" s="0"/>
      <c r="AIL146" s="0"/>
      <c r="AIM146" s="0"/>
      <c r="AIN146" s="0"/>
      <c r="AIO146" s="0"/>
      <c r="AIP146" s="0"/>
      <c r="AIQ146" s="0"/>
      <c r="AIR146" s="0"/>
      <c r="AIS146" s="0"/>
      <c r="AIT146" s="0"/>
      <c r="AIU146" s="0"/>
      <c r="AIV146" s="0"/>
      <c r="AIW146" s="0"/>
      <c r="AIX146" s="0"/>
      <c r="AIY146" s="0"/>
      <c r="AIZ146" s="0"/>
      <c r="AJA146" s="0"/>
      <c r="AJB146" s="0"/>
      <c r="AJC146" s="0"/>
      <c r="AJD146" s="0"/>
      <c r="AJE146" s="0"/>
      <c r="AJF146" s="0"/>
      <c r="AJG146" s="0"/>
      <c r="AJH146" s="0"/>
      <c r="AJI146" s="0"/>
      <c r="AJJ146" s="0"/>
      <c r="AJK146" s="0"/>
      <c r="AJL146" s="0"/>
      <c r="AJM146" s="0"/>
      <c r="AJN146" s="0"/>
      <c r="AJO146" s="0"/>
      <c r="AJP146" s="0"/>
      <c r="AJQ146" s="0"/>
      <c r="AJR146" s="0"/>
      <c r="AJS146" s="0"/>
      <c r="AJT146" s="0"/>
      <c r="AJU146" s="0"/>
      <c r="AJV146" s="0"/>
      <c r="AJW146" s="0"/>
      <c r="AJX146" s="0"/>
      <c r="AJY146" s="0"/>
      <c r="AJZ146" s="0"/>
      <c r="AKA146" s="0"/>
      <c r="AKB146" s="0"/>
      <c r="AKC146" s="0"/>
      <c r="AKD146" s="0"/>
      <c r="AKE146" s="0"/>
      <c r="AKF146" s="0"/>
      <c r="AKG146" s="0"/>
      <c r="AKH146" s="0"/>
      <c r="AKI146" s="0"/>
      <c r="AKJ146" s="0"/>
      <c r="AKK146" s="0"/>
      <c r="AKL146" s="0"/>
      <c r="AKM146" s="0"/>
      <c r="AKN146" s="0"/>
      <c r="AKO146" s="0"/>
      <c r="AKP146" s="0"/>
      <c r="AKQ146" s="0"/>
      <c r="AKR146" s="0"/>
      <c r="AKS146" s="0"/>
      <c r="AKT146" s="0"/>
      <c r="AKU146" s="0"/>
      <c r="AKV146" s="0"/>
      <c r="AKW146" s="0"/>
      <c r="AKX146" s="0"/>
      <c r="AKY146" s="0"/>
      <c r="AKZ146" s="0"/>
      <c r="ALA146" s="0"/>
      <c r="ALB146" s="0"/>
      <c r="ALC146" s="0"/>
      <c r="ALD146" s="0"/>
      <c r="ALE146" s="0"/>
      <c r="ALF146" s="0"/>
      <c r="ALG146" s="0"/>
      <c r="ALH146" s="0"/>
      <c r="ALI146" s="0"/>
      <c r="ALJ146" s="0"/>
      <c r="ALK146" s="0"/>
      <c r="ALL146" s="0"/>
      <c r="ALM146" s="0"/>
      <c r="ALN146" s="0"/>
      <c r="ALO146" s="0"/>
      <c r="ALP146" s="0"/>
      <c r="ALQ146" s="0"/>
      <c r="ALR146" s="0"/>
      <c r="ALS146" s="0"/>
      <c r="ALT146" s="0"/>
      <c r="ALU146" s="0"/>
      <c r="ALV146" s="0"/>
      <c r="ALW146" s="0"/>
      <c r="ALX146" s="0"/>
      <c r="ALY146" s="0"/>
      <c r="ALZ146" s="0"/>
      <c r="AMA146" s="0"/>
      <c r="AMB146" s="0"/>
      <c r="AMC146" s="0"/>
      <c r="AMD146" s="0"/>
      <c r="AME146" s="0"/>
      <c r="AMF146" s="0"/>
      <c r="AMG146" s="0"/>
      <c r="AMH146" s="0"/>
      <c r="AMI146" s="0"/>
      <c r="AMJ146" s="0"/>
    </row>
    <row r="147" customFormat="false" ht="66.6" hidden="false" customHeight="true" outlineLevel="0" collapsed="false">
      <c r="A147" s="66"/>
      <c r="B147" s="428" t="s">
        <v>187</v>
      </c>
      <c r="C147" s="429" t="s">
        <v>188</v>
      </c>
      <c r="D147" s="429"/>
      <c r="E147" s="429"/>
      <c r="F147" s="429"/>
      <c r="G147" s="429"/>
      <c r="H147" s="429"/>
      <c r="I147" s="429"/>
      <c r="J147" s="429"/>
      <c r="K147" s="429"/>
      <c r="L147" s="429"/>
      <c r="M147" s="429"/>
      <c r="N147" s="429"/>
      <c r="O147" s="429"/>
      <c r="P147" s="429"/>
      <c r="Q147" s="429"/>
      <c r="R147" s="429"/>
      <c r="S147" s="429"/>
      <c r="T147" s="429"/>
      <c r="U147" s="429"/>
      <c r="V147" s="429"/>
      <c r="W147" s="429"/>
      <c r="X147" s="429"/>
      <c r="Y147" s="429"/>
      <c r="Z147" s="429"/>
      <c r="AA147" s="429"/>
      <c r="AB147" s="429"/>
      <c r="AC147" s="429"/>
      <c r="AD147" s="429"/>
      <c r="AE147" s="429"/>
      <c r="AF147" s="429"/>
      <c r="AG147" s="429"/>
      <c r="AH147" s="429"/>
      <c r="AI147" s="429"/>
      <c r="AJ147" s="429"/>
      <c r="AK147" s="430"/>
      <c r="AL147" s="66"/>
      <c r="AM147" s="3"/>
      <c r="AN147" s="3"/>
      <c r="AO147" s="3"/>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c r="IX147" s="0"/>
      <c r="IY147" s="0"/>
      <c r="IZ147" s="0"/>
      <c r="JA147" s="0"/>
      <c r="JB147" s="0"/>
      <c r="JC147" s="0"/>
      <c r="JD147" s="0"/>
      <c r="JE147" s="0"/>
      <c r="JF147" s="0"/>
      <c r="JG147" s="0"/>
      <c r="JH147" s="0"/>
      <c r="JI147" s="0"/>
      <c r="JJ147" s="0"/>
      <c r="JK147" s="0"/>
      <c r="JL147" s="0"/>
      <c r="JM147" s="0"/>
      <c r="JN147" s="0"/>
      <c r="JO147" s="0"/>
      <c r="JP147" s="0"/>
      <c r="JQ147" s="0"/>
      <c r="JR147" s="0"/>
      <c r="JS147" s="0"/>
      <c r="JT147" s="0"/>
      <c r="JU147" s="0"/>
      <c r="JV147" s="0"/>
      <c r="JW147" s="0"/>
      <c r="JX147" s="0"/>
      <c r="JY147" s="0"/>
      <c r="JZ147" s="0"/>
      <c r="KA147" s="0"/>
      <c r="KB147" s="0"/>
      <c r="KC147" s="0"/>
      <c r="KD147" s="0"/>
      <c r="KE147" s="0"/>
      <c r="KF147" s="0"/>
      <c r="KG147" s="0"/>
      <c r="KH147" s="0"/>
      <c r="KI147" s="0"/>
      <c r="KJ147" s="0"/>
      <c r="KK147" s="0"/>
      <c r="KL147" s="0"/>
      <c r="KM147" s="0"/>
      <c r="KN147" s="0"/>
      <c r="KO147" s="0"/>
      <c r="KP147" s="0"/>
      <c r="KQ147" s="0"/>
      <c r="KR147" s="0"/>
      <c r="KS147" s="0"/>
      <c r="KT147" s="0"/>
      <c r="KU147" s="0"/>
      <c r="KV147" s="0"/>
      <c r="KW147" s="0"/>
      <c r="KX147" s="0"/>
      <c r="KY147" s="0"/>
      <c r="KZ147" s="0"/>
      <c r="LA147" s="0"/>
      <c r="LB147" s="0"/>
      <c r="LC147" s="0"/>
      <c r="LD147" s="0"/>
      <c r="LE147" s="0"/>
      <c r="LF147" s="0"/>
      <c r="LG147" s="0"/>
      <c r="LH147" s="0"/>
      <c r="LI147" s="0"/>
      <c r="LJ147" s="0"/>
      <c r="LK147" s="0"/>
      <c r="LL147" s="0"/>
      <c r="LM147" s="0"/>
      <c r="LN147" s="0"/>
      <c r="LO147" s="0"/>
      <c r="LP147" s="0"/>
      <c r="LQ147" s="0"/>
      <c r="LR147" s="0"/>
      <c r="LS147" s="0"/>
      <c r="LT147" s="0"/>
      <c r="LU147" s="0"/>
      <c r="LV147" s="0"/>
      <c r="LW147" s="0"/>
      <c r="LX147" s="0"/>
      <c r="LY147" s="0"/>
      <c r="LZ147" s="0"/>
      <c r="MA147" s="0"/>
      <c r="MB147" s="0"/>
      <c r="MC147" s="0"/>
      <c r="MD147" s="0"/>
      <c r="ME147" s="0"/>
      <c r="MF147" s="0"/>
      <c r="MG147" s="0"/>
      <c r="MH147" s="0"/>
      <c r="MI147" s="0"/>
      <c r="MJ147" s="0"/>
      <c r="MK147" s="0"/>
      <c r="ML147" s="0"/>
      <c r="MM147" s="0"/>
      <c r="MN147" s="0"/>
      <c r="MO147" s="0"/>
      <c r="MP147" s="0"/>
      <c r="MQ147" s="0"/>
      <c r="MR147" s="0"/>
      <c r="MS147" s="0"/>
      <c r="MT147" s="0"/>
      <c r="MU147" s="0"/>
      <c r="MV147" s="0"/>
      <c r="MW147" s="0"/>
      <c r="MX147" s="0"/>
      <c r="MY147" s="0"/>
      <c r="MZ147" s="0"/>
      <c r="NA147" s="0"/>
      <c r="NB147" s="0"/>
      <c r="NC147" s="0"/>
      <c r="ND147" s="0"/>
      <c r="NE147" s="0"/>
      <c r="NF147" s="0"/>
      <c r="NG147" s="0"/>
      <c r="NH147" s="0"/>
      <c r="NI147" s="0"/>
      <c r="NJ147" s="0"/>
      <c r="NK147" s="0"/>
      <c r="NL147" s="0"/>
      <c r="NM147" s="0"/>
      <c r="NN147" s="0"/>
      <c r="NO147" s="0"/>
      <c r="NP147" s="0"/>
      <c r="NQ147" s="0"/>
      <c r="NR147" s="0"/>
      <c r="NS147" s="0"/>
      <c r="NT147" s="0"/>
      <c r="NU147" s="0"/>
      <c r="NV147" s="0"/>
      <c r="NW147" s="0"/>
      <c r="NX147" s="0"/>
      <c r="NY147" s="0"/>
      <c r="NZ147" s="0"/>
      <c r="OA147" s="0"/>
      <c r="OB147" s="0"/>
      <c r="OC147" s="0"/>
      <c r="OD147" s="0"/>
      <c r="OE147" s="0"/>
      <c r="OF147" s="0"/>
      <c r="OG147" s="0"/>
      <c r="OH147" s="0"/>
      <c r="OI147" s="0"/>
      <c r="OJ147" s="0"/>
      <c r="OK147" s="0"/>
      <c r="OL147" s="0"/>
      <c r="OM147" s="0"/>
      <c r="ON147" s="0"/>
      <c r="OO147" s="0"/>
      <c r="OP147" s="0"/>
      <c r="OQ147" s="0"/>
      <c r="OR147" s="0"/>
      <c r="OS147" s="0"/>
      <c r="OT147" s="0"/>
      <c r="OU147" s="0"/>
      <c r="OV147" s="0"/>
      <c r="OW147" s="0"/>
      <c r="OX147" s="0"/>
      <c r="OY147" s="0"/>
      <c r="OZ147" s="0"/>
      <c r="PA147" s="0"/>
      <c r="PB147" s="0"/>
      <c r="PC147" s="0"/>
      <c r="PD147" s="0"/>
      <c r="PE147" s="0"/>
      <c r="PF147" s="0"/>
      <c r="PG147" s="0"/>
      <c r="PH147" s="0"/>
      <c r="PI147" s="0"/>
      <c r="PJ147" s="0"/>
      <c r="PK147" s="0"/>
      <c r="PL147" s="0"/>
      <c r="PM147" s="0"/>
      <c r="PN147" s="0"/>
      <c r="PO147" s="0"/>
      <c r="PP147" s="0"/>
      <c r="PQ147" s="0"/>
      <c r="PR147" s="0"/>
      <c r="PS147" s="0"/>
      <c r="PT147" s="0"/>
      <c r="PU147" s="0"/>
      <c r="PV147" s="0"/>
      <c r="PW147" s="0"/>
      <c r="PX147" s="0"/>
      <c r="PY147" s="0"/>
      <c r="PZ147" s="0"/>
      <c r="QA147" s="0"/>
      <c r="QB147" s="0"/>
      <c r="QC147" s="0"/>
      <c r="QD147" s="0"/>
      <c r="QE147" s="0"/>
      <c r="QF147" s="0"/>
      <c r="QG147" s="0"/>
      <c r="QH147" s="0"/>
      <c r="QI147" s="0"/>
      <c r="QJ147" s="0"/>
      <c r="QK147" s="0"/>
      <c r="QL147" s="0"/>
      <c r="QM147" s="0"/>
      <c r="QN147" s="0"/>
      <c r="QO147" s="0"/>
      <c r="QP147" s="0"/>
      <c r="QQ147" s="0"/>
      <c r="QR147" s="0"/>
      <c r="QS147" s="0"/>
      <c r="QT147" s="0"/>
      <c r="QU147" s="0"/>
      <c r="QV147" s="0"/>
      <c r="QW147" s="0"/>
      <c r="QX147" s="0"/>
      <c r="QY147" s="0"/>
      <c r="QZ147" s="0"/>
      <c r="RA147" s="0"/>
      <c r="RB147" s="0"/>
      <c r="RC147" s="0"/>
      <c r="RD147" s="0"/>
      <c r="RE147" s="0"/>
      <c r="RF147" s="0"/>
      <c r="RG147" s="0"/>
      <c r="RH147" s="0"/>
      <c r="RI147" s="0"/>
      <c r="RJ147" s="0"/>
      <c r="RK147" s="0"/>
      <c r="RL147" s="0"/>
      <c r="RM147" s="0"/>
      <c r="RN147" s="0"/>
      <c r="RO147" s="0"/>
      <c r="RP147" s="0"/>
      <c r="RQ147" s="0"/>
      <c r="RR147" s="0"/>
      <c r="RS147" s="0"/>
      <c r="RT147" s="0"/>
      <c r="RU147" s="0"/>
      <c r="RV147" s="0"/>
      <c r="RW147" s="0"/>
      <c r="RX147" s="0"/>
      <c r="RY147" s="0"/>
      <c r="RZ147" s="0"/>
      <c r="SA147" s="0"/>
      <c r="SB147" s="0"/>
      <c r="SC147" s="0"/>
      <c r="SD147" s="0"/>
      <c r="SE147" s="0"/>
      <c r="SF147" s="0"/>
      <c r="SG147" s="0"/>
      <c r="SH147" s="0"/>
      <c r="SI147" s="0"/>
      <c r="SJ147" s="0"/>
      <c r="SK147" s="0"/>
      <c r="SL147" s="0"/>
      <c r="SM147" s="0"/>
      <c r="SN147" s="0"/>
      <c r="SO147" s="0"/>
      <c r="SP147" s="0"/>
      <c r="SQ147" s="0"/>
      <c r="SR147" s="0"/>
      <c r="SS147" s="0"/>
      <c r="ST147" s="0"/>
      <c r="SU147" s="0"/>
      <c r="SV147" s="0"/>
      <c r="SW147" s="0"/>
      <c r="SX147" s="0"/>
      <c r="SY147" s="0"/>
      <c r="SZ147" s="0"/>
      <c r="TA147" s="0"/>
      <c r="TB147" s="0"/>
      <c r="TC147" s="0"/>
      <c r="TD147" s="0"/>
      <c r="TE147" s="0"/>
      <c r="TF147" s="0"/>
      <c r="TG147" s="0"/>
      <c r="TH147" s="0"/>
      <c r="TI147" s="0"/>
      <c r="TJ147" s="0"/>
      <c r="TK147" s="0"/>
      <c r="TL147" s="0"/>
      <c r="TM147" s="0"/>
      <c r="TN147" s="0"/>
      <c r="TO147" s="0"/>
      <c r="TP147" s="0"/>
      <c r="TQ147" s="0"/>
      <c r="TR147" s="0"/>
      <c r="TS147" s="0"/>
      <c r="TT147" s="0"/>
      <c r="TU147" s="0"/>
      <c r="TV147" s="0"/>
      <c r="TW147" s="0"/>
      <c r="TX147" s="0"/>
      <c r="TY147" s="0"/>
      <c r="TZ147" s="0"/>
      <c r="UA147" s="0"/>
      <c r="UB147" s="0"/>
      <c r="UC147" s="0"/>
      <c r="UD147" s="0"/>
      <c r="UE147" s="0"/>
      <c r="UF147" s="0"/>
      <c r="UG147" s="0"/>
      <c r="UH147" s="0"/>
      <c r="UI147" s="0"/>
      <c r="UJ147" s="0"/>
      <c r="UK147" s="0"/>
      <c r="UL147" s="0"/>
      <c r="UM147" s="0"/>
      <c r="UN147" s="0"/>
      <c r="UO147" s="0"/>
      <c r="UP147" s="0"/>
      <c r="UQ147" s="0"/>
      <c r="UR147" s="0"/>
      <c r="US147" s="0"/>
      <c r="UT147" s="0"/>
      <c r="UU147" s="0"/>
      <c r="UV147" s="0"/>
      <c r="UW147" s="0"/>
      <c r="UX147" s="0"/>
      <c r="UY147" s="0"/>
      <c r="UZ147" s="0"/>
      <c r="VA147" s="0"/>
      <c r="VB147" s="0"/>
      <c r="VC147" s="0"/>
      <c r="VD147" s="0"/>
      <c r="VE147" s="0"/>
      <c r="VF147" s="0"/>
      <c r="VG147" s="0"/>
      <c r="VH147" s="0"/>
      <c r="VI147" s="0"/>
      <c r="VJ147" s="0"/>
      <c r="VK147" s="0"/>
      <c r="VL147" s="0"/>
      <c r="VM147" s="0"/>
      <c r="VN147" s="0"/>
      <c r="VO147" s="0"/>
      <c r="VP147" s="0"/>
      <c r="VQ147" s="0"/>
      <c r="VR147" s="0"/>
      <c r="VS147" s="0"/>
      <c r="VT147" s="0"/>
      <c r="VU147" s="0"/>
      <c r="VV147" s="0"/>
      <c r="VW147" s="0"/>
      <c r="VX147" s="0"/>
      <c r="VY147" s="0"/>
      <c r="VZ147" s="0"/>
      <c r="WA147" s="0"/>
      <c r="WB147" s="0"/>
      <c r="WC147" s="0"/>
      <c r="WD147" s="0"/>
      <c r="WE147" s="0"/>
      <c r="WF147" s="0"/>
      <c r="WG147" s="0"/>
      <c r="WH147" s="0"/>
      <c r="WI147" s="0"/>
      <c r="WJ147" s="0"/>
      <c r="WK147" s="0"/>
      <c r="WL147" s="0"/>
      <c r="WM147" s="0"/>
      <c r="WN147" s="0"/>
      <c r="WO147" s="0"/>
      <c r="WP147" s="0"/>
      <c r="WQ147" s="0"/>
      <c r="WR147" s="0"/>
      <c r="WS147" s="0"/>
      <c r="WT147" s="0"/>
      <c r="WU147" s="0"/>
      <c r="WV147" s="0"/>
      <c r="WW147" s="0"/>
      <c r="WX147" s="0"/>
      <c r="WY147" s="0"/>
      <c r="WZ147" s="0"/>
      <c r="XA147" s="0"/>
      <c r="XB147" s="0"/>
      <c r="XC147" s="0"/>
      <c r="XD147" s="0"/>
      <c r="XE147" s="0"/>
      <c r="XF147" s="0"/>
      <c r="XG147" s="0"/>
      <c r="XH147" s="0"/>
      <c r="XI147" s="0"/>
      <c r="XJ147" s="0"/>
      <c r="XK147" s="0"/>
      <c r="XL147" s="0"/>
      <c r="XM147" s="0"/>
      <c r="XN147" s="0"/>
      <c r="XO147" s="0"/>
      <c r="XP147" s="0"/>
      <c r="XQ147" s="0"/>
      <c r="XR147" s="0"/>
      <c r="XS147" s="0"/>
      <c r="XT147" s="0"/>
      <c r="XU147" s="0"/>
      <c r="XV147" s="0"/>
      <c r="XW147" s="0"/>
      <c r="XX147" s="0"/>
      <c r="XY147" s="0"/>
      <c r="XZ147" s="0"/>
      <c r="YA147" s="0"/>
      <c r="YB147" s="0"/>
      <c r="YC147" s="0"/>
      <c r="YD147" s="0"/>
      <c r="YE147" s="0"/>
      <c r="YF147" s="0"/>
      <c r="YG147" s="0"/>
      <c r="YH147" s="0"/>
      <c r="YI147" s="0"/>
      <c r="YJ147" s="0"/>
      <c r="YK147" s="0"/>
      <c r="YL147" s="0"/>
      <c r="YM147" s="0"/>
      <c r="YN147" s="0"/>
      <c r="YO147" s="0"/>
      <c r="YP147" s="0"/>
      <c r="YQ147" s="0"/>
      <c r="YR147" s="0"/>
      <c r="YS147" s="0"/>
      <c r="YT147" s="0"/>
      <c r="YU147" s="0"/>
      <c r="YV147" s="0"/>
      <c r="YW147" s="0"/>
      <c r="YX147" s="0"/>
      <c r="YY147" s="0"/>
      <c r="YZ147" s="0"/>
      <c r="ZA147" s="0"/>
      <c r="ZB147" s="0"/>
      <c r="ZC147" s="0"/>
      <c r="ZD147" s="0"/>
      <c r="ZE147" s="0"/>
      <c r="ZF147" s="0"/>
      <c r="ZG147" s="0"/>
      <c r="ZH147" s="0"/>
      <c r="ZI147" s="0"/>
      <c r="ZJ147" s="0"/>
      <c r="ZK147" s="0"/>
      <c r="ZL147" s="0"/>
      <c r="ZM147" s="0"/>
      <c r="ZN147" s="0"/>
      <c r="ZO147" s="0"/>
      <c r="ZP147" s="0"/>
      <c r="ZQ147" s="0"/>
      <c r="ZR147" s="0"/>
      <c r="ZS147" s="0"/>
      <c r="ZT147" s="0"/>
      <c r="ZU147" s="0"/>
      <c r="ZV147" s="0"/>
      <c r="ZW147" s="0"/>
      <c r="ZX147" s="0"/>
      <c r="ZY147" s="0"/>
      <c r="ZZ147" s="0"/>
      <c r="AAA147" s="0"/>
      <c r="AAB147" s="0"/>
      <c r="AAC147" s="0"/>
      <c r="AAD147" s="0"/>
      <c r="AAE147" s="0"/>
      <c r="AAF147" s="0"/>
      <c r="AAG147" s="0"/>
      <c r="AAH147" s="0"/>
      <c r="AAI147" s="0"/>
      <c r="AAJ147" s="0"/>
      <c r="AAK147" s="0"/>
      <c r="AAL147" s="0"/>
      <c r="AAM147" s="0"/>
      <c r="AAN147" s="0"/>
      <c r="AAO147" s="0"/>
      <c r="AAP147" s="0"/>
      <c r="AAQ147" s="0"/>
      <c r="AAR147" s="0"/>
      <c r="AAS147" s="0"/>
      <c r="AAT147" s="0"/>
      <c r="AAU147" s="0"/>
      <c r="AAV147" s="0"/>
      <c r="AAW147" s="0"/>
      <c r="AAX147" s="0"/>
      <c r="AAY147" s="0"/>
      <c r="AAZ147" s="0"/>
      <c r="ABA147" s="0"/>
      <c r="ABB147" s="0"/>
      <c r="ABC147" s="0"/>
      <c r="ABD147" s="0"/>
      <c r="ABE147" s="0"/>
      <c r="ABF147" s="0"/>
      <c r="ABG147" s="0"/>
      <c r="ABH147" s="0"/>
      <c r="ABI147" s="0"/>
      <c r="ABJ147" s="0"/>
      <c r="ABK147" s="0"/>
      <c r="ABL147" s="0"/>
      <c r="ABM147" s="0"/>
      <c r="ABN147" s="0"/>
      <c r="ABO147" s="0"/>
      <c r="ABP147" s="0"/>
      <c r="ABQ147" s="0"/>
      <c r="ABR147" s="0"/>
      <c r="ABS147" s="0"/>
      <c r="ABT147" s="0"/>
      <c r="ABU147" s="0"/>
      <c r="ABV147" s="0"/>
      <c r="ABW147" s="0"/>
      <c r="ABX147" s="0"/>
      <c r="ABY147" s="0"/>
      <c r="ABZ147" s="0"/>
      <c r="ACA147" s="0"/>
      <c r="ACB147" s="0"/>
      <c r="ACC147" s="0"/>
      <c r="ACD147" s="0"/>
      <c r="ACE147" s="0"/>
      <c r="ACF147" s="0"/>
      <c r="ACG147" s="0"/>
      <c r="ACH147" s="0"/>
      <c r="ACI147" s="0"/>
      <c r="ACJ147" s="0"/>
      <c r="ACK147" s="0"/>
      <c r="ACL147" s="0"/>
      <c r="ACM147" s="0"/>
      <c r="ACN147" s="0"/>
      <c r="ACO147" s="0"/>
      <c r="ACP147" s="0"/>
      <c r="ACQ147" s="0"/>
      <c r="ACR147" s="0"/>
      <c r="ACS147" s="0"/>
      <c r="ACT147" s="0"/>
      <c r="ACU147" s="0"/>
      <c r="ACV147" s="0"/>
      <c r="ACW147" s="0"/>
      <c r="ACX147" s="0"/>
      <c r="ACY147" s="0"/>
      <c r="ACZ147" s="0"/>
      <c r="ADA147" s="0"/>
      <c r="ADB147" s="0"/>
      <c r="ADC147" s="0"/>
      <c r="ADD147" s="0"/>
      <c r="ADE147" s="0"/>
      <c r="ADF147" s="0"/>
      <c r="ADG147" s="0"/>
      <c r="ADH147" s="0"/>
      <c r="ADI147" s="0"/>
      <c r="ADJ147" s="0"/>
      <c r="ADK147" s="0"/>
      <c r="ADL147" s="0"/>
      <c r="ADM147" s="0"/>
      <c r="ADN147" s="0"/>
      <c r="ADO147" s="0"/>
      <c r="ADP147" s="0"/>
      <c r="ADQ147" s="0"/>
      <c r="ADR147" s="0"/>
      <c r="ADS147" s="0"/>
      <c r="ADT147" s="0"/>
      <c r="ADU147" s="0"/>
      <c r="ADV147" s="0"/>
      <c r="ADW147" s="0"/>
      <c r="ADX147" s="0"/>
      <c r="ADY147" s="0"/>
      <c r="ADZ147" s="0"/>
      <c r="AEA147" s="0"/>
      <c r="AEB147" s="0"/>
      <c r="AEC147" s="0"/>
      <c r="AED147" s="0"/>
      <c r="AEE147" s="0"/>
      <c r="AEF147" s="0"/>
      <c r="AEG147" s="0"/>
      <c r="AEH147" s="0"/>
      <c r="AEI147" s="0"/>
      <c r="AEJ147" s="0"/>
      <c r="AEK147" s="0"/>
      <c r="AEL147" s="0"/>
      <c r="AEM147" s="0"/>
      <c r="AEN147" s="0"/>
      <c r="AEO147" s="0"/>
      <c r="AEP147" s="0"/>
      <c r="AEQ147" s="0"/>
      <c r="AER147" s="0"/>
      <c r="AES147" s="0"/>
      <c r="AET147" s="0"/>
      <c r="AEU147" s="0"/>
      <c r="AEV147" s="0"/>
      <c r="AEW147" s="0"/>
      <c r="AEX147" s="0"/>
      <c r="AEY147" s="0"/>
      <c r="AEZ147" s="0"/>
      <c r="AFA147" s="0"/>
      <c r="AFB147" s="0"/>
      <c r="AFC147" s="0"/>
      <c r="AFD147" s="0"/>
      <c r="AFE147" s="0"/>
      <c r="AFF147" s="0"/>
      <c r="AFG147" s="0"/>
      <c r="AFH147" s="0"/>
      <c r="AFI147" s="0"/>
      <c r="AFJ147" s="0"/>
      <c r="AFK147" s="0"/>
      <c r="AFL147" s="0"/>
      <c r="AFM147" s="0"/>
      <c r="AFN147" s="0"/>
      <c r="AFO147" s="0"/>
      <c r="AFP147" s="0"/>
      <c r="AFQ147" s="0"/>
      <c r="AFR147" s="0"/>
      <c r="AFS147" s="0"/>
      <c r="AFT147" s="0"/>
      <c r="AFU147" s="0"/>
      <c r="AFV147" s="0"/>
      <c r="AFW147" s="0"/>
      <c r="AFX147" s="0"/>
      <c r="AFY147" s="0"/>
      <c r="AFZ147" s="0"/>
      <c r="AGA147" s="0"/>
      <c r="AGB147" s="0"/>
      <c r="AGC147" s="0"/>
      <c r="AGD147" s="0"/>
      <c r="AGE147" s="0"/>
      <c r="AGF147" s="0"/>
      <c r="AGG147" s="0"/>
      <c r="AGH147" s="0"/>
      <c r="AGI147" s="0"/>
      <c r="AGJ147" s="0"/>
      <c r="AGK147" s="0"/>
      <c r="AGL147" s="0"/>
      <c r="AGM147" s="0"/>
      <c r="AGN147" s="0"/>
      <c r="AGO147" s="0"/>
      <c r="AGP147" s="0"/>
      <c r="AGQ147" s="0"/>
      <c r="AGR147" s="0"/>
      <c r="AGS147" s="0"/>
      <c r="AGT147" s="0"/>
      <c r="AGU147" s="0"/>
      <c r="AGV147" s="0"/>
      <c r="AGW147" s="0"/>
      <c r="AGX147" s="0"/>
      <c r="AGY147" s="0"/>
      <c r="AGZ147" s="0"/>
      <c r="AHA147" s="0"/>
      <c r="AHB147" s="0"/>
      <c r="AHC147" s="0"/>
      <c r="AHD147" s="0"/>
      <c r="AHE147" s="0"/>
      <c r="AHF147" s="0"/>
      <c r="AHG147" s="0"/>
      <c r="AHH147" s="0"/>
      <c r="AHI147" s="0"/>
      <c r="AHJ147" s="0"/>
      <c r="AHK147" s="0"/>
      <c r="AHL147" s="0"/>
      <c r="AHM147" s="0"/>
      <c r="AHN147" s="0"/>
      <c r="AHO147" s="0"/>
      <c r="AHP147" s="0"/>
      <c r="AHQ147" s="0"/>
      <c r="AHR147" s="0"/>
      <c r="AHS147" s="0"/>
      <c r="AHT147" s="0"/>
      <c r="AHU147" s="0"/>
      <c r="AHV147" s="0"/>
      <c r="AHW147" s="0"/>
      <c r="AHX147" s="0"/>
      <c r="AHY147" s="0"/>
      <c r="AHZ147" s="0"/>
      <c r="AIA147" s="0"/>
      <c r="AIB147" s="0"/>
      <c r="AIC147" s="0"/>
      <c r="AID147" s="0"/>
      <c r="AIE147" s="0"/>
      <c r="AIF147" s="0"/>
      <c r="AIG147" s="0"/>
      <c r="AIH147" s="0"/>
      <c r="AII147" s="0"/>
      <c r="AIJ147" s="0"/>
      <c r="AIK147" s="0"/>
      <c r="AIL147" s="0"/>
      <c r="AIM147" s="0"/>
      <c r="AIN147" s="0"/>
      <c r="AIO147" s="0"/>
      <c r="AIP147" s="0"/>
      <c r="AIQ147" s="0"/>
      <c r="AIR147" s="0"/>
      <c r="AIS147" s="0"/>
      <c r="AIT147" s="0"/>
      <c r="AIU147" s="0"/>
      <c r="AIV147" s="0"/>
      <c r="AIW147" s="0"/>
      <c r="AIX147" s="0"/>
      <c r="AIY147" s="0"/>
      <c r="AIZ147" s="0"/>
      <c r="AJA147" s="0"/>
      <c r="AJB147" s="0"/>
      <c r="AJC147" s="0"/>
      <c r="AJD147" s="0"/>
      <c r="AJE147" s="0"/>
      <c r="AJF147" s="0"/>
      <c r="AJG147" s="0"/>
      <c r="AJH147" s="0"/>
      <c r="AJI147" s="0"/>
      <c r="AJJ147" s="0"/>
      <c r="AJK147" s="0"/>
      <c r="AJL147" s="0"/>
      <c r="AJM147" s="0"/>
      <c r="AJN147" s="0"/>
      <c r="AJO147" s="0"/>
      <c r="AJP147" s="0"/>
      <c r="AJQ147" s="0"/>
      <c r="AJR147" s="0"/>
      <c r="AJS147" s="0"/>
      <c r="AJT147" s="0"/>
      <c r="AJU147" s="0"/>
      <c r="AJV147" s="0"/>
      <c r="AJW147" s="0"/>
      <c r="AJX147" s="0"/>
      <c r="AJY147" s="0"/>
      <c r="AJZ147" s="0"/>
      <c r="AKA147" s="0"/>
      <c r="AKB147" s="0"/>
      <c r="AKC147" s="0"/>
      <c r="AKD147" s="0"/>
      <c r="AKE147" s="0"/>
      <c r="AKF147" s="0"/>
      <c r="AKG147" s="0"/>
      <c r="AKH147" s="0"/>
      <c r="AKI147" s="0"/>
      <c r="AKJ147" s="0"/>
      <c r="AKK147" s="0"/>
      <c r="AKL147" s="0"/>
      <c r="AKM147" s="0"/>
      <c r="AKN147" s="0"/>
      <c r="AKO147" s="0"/>
      <c r="AKP147" s="0"/>
      <c r="AKQ147" s="0"/>
      <c r="AKR147" s="0"/>
      <c r="AKS147" s="0"/>
      <c r="AKT147" s="0"/>
      <c r="AKU147" s="0"/>
      <c r="AKV147" s="0"/>
      <c r="AKW147" s="0"/>
      <c r="AKX147" s="0"/>
      <c r="AKY147" s="0"/>
      <c r="AKZ147" s="0"/>
      <c r="ALA147" s="0"/>
      <c r="ALB147" s="0"/>
      <c r="ALC147" s="0"/>
      <c r="ALD147" s="0"/>
      <c r="ALE147" s="0"/>
      <c r="ALF147" s="0"/>
      <c r="ALG147" s="0"/>
      <c r="ALH147" s="0"/>
      <c r="ALI147" s="0"/>
      <c r="ALJ147" s="0"/>
      <c r="ALK147" s="0"/>
      <c r="ALL147" s="0"/>
      <c r="ALM147" s="0"/>
      <c r="ALN147" s="0"/>
      <c r="ALO147" s="0"/>
      <c r="ALP147" s="0"/>
      <c r="ALQ147" s="0"/>
      <c r="ALR147" s="0"/>
      <c r="ALS147" s="0"/>
      <c r="ALT147" s="0"/>
      <c r="ALU147" s="0"/>
      <c r="ALV147" s="0"/>
      <c r="ALW147" s="0"/>
      <c r="ALX147" s="0"/>
      <c r="ALY147" s="0"/>
      <c r="ALZ147" s="0"/>
      <c r="AMA147" s="0"/>
      <c r="AMB147" s="0"/>
      <c r="AMC147" s="0"/>
      <c r="AMD147" s="0"/>
      <c r="AME147" s="0"/>
      <c r="AMF147" s="0"/>
      <c r="AMG147" s="0"/>
      <c r="AMH147" s="0"/>
      <c r="AMI147" s="0"/>
      <c r="AMJ147" s="0"/>
    </row>
    <row r="148" customFormat="false" ht="6.6" hidden="false" customHeight="true" outlineLevel="0" collapsed="false">
      <c r="A148" s="431"/>
      <c r="B148" s="428"/>
      <c r="C148" s="134"/>
      <c r="D148" s="432"/>
      <c r="E148" s="432"/>
      <c r="F148" s="432"/>
      <c r="G148" s="432"/>
      <c r="H148" s="432"/>
      <c r="I148" s="432"/>
      <c r="J148" s="432"/>
      <c r="K148" s="432"/>
      <c r="L148" s="432"/>
      <c r="M148" s="432"/>
      <c r="N148" s="432"/>
      <c r="O148" s="432"/>
      <c r="P148" s="432"/>
      <c r="Q148" s="432"/>
      <c r="R148" s="432"/>
      <c r="S148" s="432"/>
      <c r="T148" s="432"/>
      <c r="U148" s="432"/>
      <c r="V148" s="432"/>
      <c r="W148" s="432"/>
      <c r="X148" s="432"/>
      <c r="Y148" s="432"/>
      <c r="Z148" s="432"/>
      <c r="AA148" s="432"/>
      <c r="AB148" s="432"/>
      <c r="AC148" s="432"/>
      <c r="AD148" s="432"/>
      <c r="AE148" s="432"/>
      <c r="AF148" s="432"/>
      <c r="AG148" s="432"/>
      <c r="AH148" s="432"/>
      <c r="AI148" s="432"/>
      <c r="AJ148" s="432"/>
      <c r="AK148" s="430"/>
      <c r="AL148" s="66"/>
      <c r="AM148" s="3"/>
      <c r="AN148" s="3"/>
      <c r="AO148" s="3"/>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c r="IX148" s="0"/>
      <c r="IY148" s="0"/>
      <c r="IZ148" s="0"/>
      <c r="JA148" s="0"/>
      <c r="JB148" s="0"/>
      <c r="JC148" s="0"/>
      <c r="JD148" s="0"/>
      <c r="JE148" s="0"/>
      <c r="JF148" s="0"/>
      <c r="JG148" s="0"/>
      <c r="JH148" s="0"/>
      <c r="JI148" s="0"/>
      <c r="JJ148" s="0"/>
      <c r="JK148" s="0"/>
      <c r="JL148" s="0"/>
      <c r="JM148" s="0"/>
      <c r="JN148" s="0"/>
      <c r="JO148" s="0"/>
      <c r="JP148" s="0"/>
      <c r="JQ148" s="0"/>
      <c r="JR148" s="0"/>
      <c r="JS148" s="0"/>
      <c r="JT148" s="0"/>
      <c r="JU148" s="0"/>
      <c r="JV148" s="0"/>
      <c r="JW148" s="0"/>
      <c r="JX148" s="0"/>
      <c r="JY148" s="0"/>
      <c r="JZ148" s="0"/>
      <c r="KA148" s="0"/>
      <c r="KB148" s="0"/>
      <c r="KC148" s="0"/>
      <c r="KD148" s="0"/>
      <c r="KE148" s="0"/>
      <c r="KF148" s="0"/>
      <c r="KG148" s="0"/>
      <c r="KH148" s="0"/>
      <c r="KI148" s="0"/>
      <c r="KJ148" s="0"/>
      <c r="KK148" s="0"/>
      <c r="KL148" s="0"/>
      <c r="KM148" s="0"/>
      <c r="KN148" s="0"/>
      <c r="KO148" s="0"/>
      <c r="KP148" s="0"/>
      <c r="KQ148" s="0"/>
      <c r="KR148" s="0"/>
      <c r="KS148" s="0"/>
      <c r="KT148" s="0"/>
      <c r="KU148" s="0"/>
      <c r="KV148" s="0"/>
      <c r="KW148" s="0"/>
      <c r="KX148" s="0"/>
      <c r="KY148" s="0"/>
      <c r="KZ148" s="0"/>
      <c r="LA148" s="0"/>
      <c r="LB148" s="0"/>
      <c r="LC148" s="0"/>
      <c r="LD148" s="0"/>
      <c r="LE148" s="0"/>
      <c r="LF148" s="0"/>
      <c r="LG148" s="0"/>
      <c r="LH148" s="0"/>
      <c r="LI148" s="0"/>
      <c r="LJ148" s="0"/>
      <c r="LK148" s="0"/>
      <c r="LL148" s="0"/>
      <c r="LM148" s="0"/>
      <c r="LN148" s="0"/>
      <c r="LO148" s="0"/>
      <c r="LP148" s="0"/>
      <c r="LQ148" s="0"/>
      <c r="LR148" s="0"/>
      <c r="LS148" s="0"/>
      <c r="LT148" s="0"/>
      <c r="LU148" s="0"/>
      <c r="LV148" s="0"/>
      <c r="LW148" s="0"/>
      <c r="LX148" s="0"/>
      <c r="LY148" s="0"/>
      <c r="LZ148" s="0"/>
      <c r="MA148" s="0"/>
      <c r="MB148" s="0"/>
      <c r="MC148" s="0"/>
      <c r="MD148" s="0"/>
      <c r="ME148" s="0"/>
      <c r="MF148" s="0"/>
      <c r="MG148" s="0"/>
      <c r="MH148" s="0"/>
      <c r="MI148" s="0"/>
      <c r="MJ148" s="0"/>
      <c r="MK148" s="0"/>
      <c r="ML148" s="0"/>
      <c r="MM148" s="0"/>
      <c r="MN148" s="0"/>
      <c r="MO148" s="0"/>
      <c r="MP148" s="0"/>
      <c r="MQ148" s="0"/>
      <c r="MR148" s="0"/>
      <c r="MS148" s="0"/>
      <c r="MT148" s="0"/>
      <c r="MU148" s="0"/>
      <c r="MV148" s="0"/>
      <c r="MW148" s="0"/>
      <c r="MX148" s="0"/>
      <c r="MY148" s="0"/>
      <c r="MZ148" s="0"/>
      <c r="NA148" s="0"/>
      <c r="NB148" s="0"/>
      <c r="NC148" s="0"/>
      <c r="ND148" s="0"/>
      <c r="NE148" s="0"/>
      <c r="NF148" s="0"/>
      <c r="NG148" s="0"/>
      <c r="NH148" s="0"/>
      <c r="NI148" s="0"/>
      <c r="NJ148" s="0"/>
      <c r="NK148" s="0"/>
      <c r="NL148" s="0"/>
      <c r="NM148" s="0"/>
      <c r="NN148" s="0"/>
      <c r="NO148" s="0"/>
      <c r="NP148" s="0"/>
      <c r="NQ148" s="0"/>
      <c r="NR148" s="0"/>
      <c r="NS148" s="0"/>
      <c r="NT148" s="0"/>
      <c r="NU148" s="0"/>
      <c r="NV148" s="0"/>
      <c r="NW148" s="0"/>
      <c r="NX148" s="0"/>
      <c r="NY148" s="0"/>
      <c r="NZ148" s="0"/>
      <c r="OA148" s="0"/>
      <c r="OB148" s="0"/>
      <c r="OC148" s="0"/>
      <c r="OD148" s="0"/>
      <c r="OE148" s="0"/>
      <c r="OF148" s="0"/>
      <c r="OG148" s="0"/>
      <c r="OH148" s="0"/>
      <c r="OI148" s="0"/>
      <c r="OJ148" s="0"/>
      <c r="OK148" s="0"/>
      <c r="OL148" s="0"/>
      <c r="OM148" s="0"/>
      <c r="ON148" s="0"/>
      <c r="OO148" s="0"/>
      <c r="OP148" s="0"/>
      <c r="OQ148" s="0"/>
      <c r="OR148" s="0"/>
      <c r="OS148" s="0"/>
      <c r="OT148" s="0"/>
      <c r="OU148" s="0"/>
      <c r="OV148" s="0"/>
      <c r="OW148" s="0"/>
      <c r="OX148" s="0"/>
      <c r="OY148" s="0"/>
      <c r="OZ148" s="0"/>
      <c r="PA148" s="0"/>
      <c r="PB148" s="0"/>
      <c r="PC148" s="0"/>
      <c r="PD148" s="0"/>
      <c r="PE148" s="0"/>
      <c r="PF148" s="0"/>
      <c r="PG148" s="0"/>
      <c r="PH148" s="0"/>
      <c r="PI148" s="0"/>
      <c r="PJ148" s="0"/>
      <c r="PK148" s="0"/>
      <c r="PL148" s="0"/>
      <c r="PM148" s="0"/>
      <c r="PN148" s="0"/>
      <c r="PO148" s="0"/>
      <c r="PP148" s="0"/>
      <c r="PQ148" s="0"/>
      <c r="PR148" s="0"/>
      <c r="PS148" s="0"/>
      <c r="PT148" s="0"/>
      <c r="PU148" s="0"/>
      <c r="PV148" s="0"/>
      <c r="PW148" s="0"/>
      <c r="PX148" s="0"/>
      <c r="PY148" s="0"/>
      <c r="PZ148" s="0"/>
      <c r="QA148" s="0"/>
      <c r="QB148" s="0"/>
      <c r="QC148" s="0"/>
      <c r="QD148" s="0"/>
      <c r="QE148" s="0"/>
      <c r="QF148" s="0"/>
      <c r="QG148" s="0"/>
      <c r="QH148" s="0"/>
      <c r="QI148" s="0"/>
      <c r="QJ148" s="0"/>
      <c r="QK148" s="0"/>
      <c r="QL148" s="0"/>
      <c r="QM148" s="0"/>
      <c r="QN148" s="0"/>
      <c r="QO148" s="0"/>
      <c r="QP148" s="0"/>
      <c r="QQ148" s="0"/>
      <c r="QR148" s="0"/>
      <c r="QS148" s="0"/>
      <c r="QT148" s="0"/>
      <c r="QU148" s="0"/>
      <c r="QV148" s="0"/>
      <c r="QW148" s="0"/>
      <c r="QX148" s="0"/>
      <c r="QY148" s="0"/>
      <c r="QZ148" s="0"/>
      <c r="RA148" s="0"/>
      <c r="RB148" s="0"/>
      <c r="RC148" s="0"/>
      <c r="RD148" s="0"/>
      <c r="RE148" s="0"/>
      <c r="RF148" s="0"/>
      <c r="RG148" s="0"/>
      <c r="RH148" s="0"/>
      <c r="RI148" s="0"/>
      <c r="RJ148" s="0"/>
      <c r="RK148" s="0"/>
      <c r="RL148" s="0"/>
      <c r="RM148" s="0"/>
      <c r="RN148" s="0"/>
      <c r="RO148" s="0"/>
      <c r="RP148" s="0"/>
      <c r="RQ148" s="0"/>
      <c r="RR148" s="0"/>
      <c r="RS148" s="0"/>
      <c r="RT148" s="0"/>
      <c r="RU148" s="0"/>
      <c r="RV148" s="0"/>
      <c r="RW148" s="0"/>
      <c r="RX148" s="0"/>
      <c r="RY148" s="0"/>
      <c r="RZ148" s="0"/>
      <c r="SA148" s="0"/>
      <c r="SB148" s="0"/>
      <c r="SC148" s="0"/>
      <c r="SD148" s="0"/>
      <c r="SE148" s="0"/>
      <c r="SF148" s="0"/>
      <c r="SG148" s="0"/>
      <c r="SH148" s="0"/>
      <c r="SI148" s="0"/>
      <c r="SJ148" s="0"/>
      <c r="SK148" s="0"/>
      <c r="SL148" s="0"/>
      <c r="SM148" s="0"/>
      <c r="SN148" s="0"/>
      <c r="SO148" s="0"/>
      <c r="SP148" s="0"/>
      <c r="SQ148" s="0"/>
      <c r="SR148" s="0"/>
      <c r="SS148" s="0"/>
      <c r="ST148" s="0"/>
      <c r="SU148" s="0"/>
      <c r="SV148" s="0"/>
      <c r="SW148" s="0"/>
      <c r="SX148" s="0"/>
      <c r="SY148" s="0"/>
      <c r="SZ148" s="0"/>
      <c r="TA148" s="0"/>
      <c r="TB148" s="0"/>
      <c r="TC148" s="0"/>
      <c r="TD148" s="0"/>
      <c r="TE148" s="0"/>
      <c r="TF148" s="0"/>
      <c r="TG148" s="0"/>
      <c r="TH148" s="0"/>
      <c r="TI148" s="0"/>
      <c r="TJ148" s="0"/>
      <c r="TK148" s="0"/>
      <c r="TL148" s="0"/>
      <c r="TM148" s="0"/>
      <c r="TN148" s="0"/>
      <c r="TO148" s="0"/>
      <c r="TP148" s="0"/>
      <c r="TQ148" s="0"/>
      <c r="TR148" s="0"/>
      <c r="TS148" s="0"/>
      <c r="TT148" s="0"/>
      <c r="TU148" s="0"/>
      <c r="TV148" s="0"/>
      <c r="TW148" s="0"/>
      <c r="TX148" s="0"/>
      <c r="TY148" s="0"/>
      <c r="TZ148" s="0"/>
      <c r="UA148" s="0"/>
      <c r="UB148" s="0"/>
      <c r="UC148" s="0"/>
      <c r="UD148" s="0"/>
      <c r="UE148" s="0"/>
      <c r="UF148" s="0"/>
      <c r="UG148" s="0"/>
      <c r="UH148" s="0"/>
      <c r="UI148" s="0"/>
      <c r="UJ148" s="0"/>
      <c r="UK148" s="0"/>
      <c r="UL148" s="0"/>
      <c r="UM148" s="0"/>
      <c r="UN148" s="0"/>
      <c r="UO148" s="0"/>
      <c r="UP148" s="0"/>
      <c r="UQ148" s="0"/>
      <c r="UR148" s="0"/>
      <c r="US148" s="0"/>
      <c r="UT148" s="0"/>
      <c r="UU148" s="0"/>
      <c r="UV148" s="0"/>
      <c r="UW148" s="0"/>
      <c r="UX148" s="0"/>
      <c r="UY148" s="0"/>
      <c r="UZ148" s="0"/>
      <c r="VA148" s="0"/>
      <c r="VB148" s="0"/>
      <c r="VC148" s="0"/>
      <c r="VD148" s="0"/>
      <c r="VE148" s="0"/>
      <c r="VF148" s="0"/>
      <c r="VG148" s="0"/>
      <c r="VH148" s="0"/>
      <c r="VI148" s="0"/>
      <c r="VJ148" s="0"/>
      <c r="VK148" s="0"/>
      <c r="VL148" s="0"/>
      <c r="VM148" s="0"/>
      <c r="VN148" s="0"/>
      <c r="VO148" s="0"/>
      <c r="VP148" s="0"/>
      <c r="VQ148" s="0"/>
      <c r="VR148" s="0"/>
      <c r="VS148" s="0"/>
      <c r="VT148" s="0"/>
      <c r="VU148" s="0"/>
      <c r="VV148" s="0"/>
      <c r="VW148" s="0"/>
      <c r="VX148" s="0"/>
      <c r="VY148" s="0"/>
      <c r="VZ148" s="0"/>
      <c r="WA148" s="0"/>
      <c r="WB148" s="0"/>
      <c r="WC148" s="0"/>
      <c r="WD148" s="0"/>
      <c r="WE148" s="0"/>
      <c r="WF148" s="0"/>
      <c r="WG148" s="0"/>
      <c r="WH148" s="0"/>
      <c r="WI148" s="0"/>
      <c r="WJ148" s="0"/>
      <c r="WK148" s="0"/>
      <c r="WL148" s="0"/>
      <c r="WM148" s="0"/>
      <c r="WN148" s="0"/>
      <c r="WO148" s="0"/>
      <c r="WP148" s="0"/>
      <c r="WQ148" s="0"/>
      <c r="WR148" s="0"/>
      <c r="WS148" s="0"/>
      <c r="WT148" s="0"/>
      <c r="WU148" s="0"/>
      <c r="WV148" s="0"/>
      <c r="WW148" s="0"/>
      <c r="WX148" s="0"/>
      <c r="WY148" s="0"/>
      <c r="WZ148" s="0"/>
      <c r="XA148" s="0"/>
      <c r="XB148" s="0"/>
      <c r="XC148" s="0"/>
      <c r="XD148" s="0"/>
      <c r="XE148" s="0"/>
      <c r="XF148" s="0"/>
      <c r="XG148" s="0"/>
      <c r="XH148" s="0"/>
      <c r="XI148" s="0"/>
      <c r="XJ148" s="0"/>
      <c r="XK148" s="0"/>
      <c r="XL148" s="0"/>
      <c r="XM148" s="0"/>
      <c r="XN148" s="0"/>
      <c r="XO148" s="0"/>
      <c r="XP148" s="0"/>
      <c r="XQ148" s="0"/>
      <c r="XR148" s="0"/>
      <c r="XS148" s="0"/>
      <c r="XT148" s="0"/>
      <c r="XU148" s="0"/>
      <c r="XV148" s="0"/>
      <c r="XW148" s="0"/>
      <c r="XX148" s="0"/>
      <c r="XY148" s="0"/>
      <c r="XZ148" s="0"/>
      <c r="YA148" s="0"/>
      <c r="YB148" s="0"/>
      <c r="YC148" s="0"/>
      <c r="YD148" s="0"/>
      <c r="YE148" s="0"/>
      <c r="YF148" s="0"/>
      <c r="YG148" s="0"/>
      <c r="YH148" s="0"/>
      <c r="YI148" s="0"/>
      <c r="YJ148" s="0"/>
      <c r="YK148" s="0"/>
      <c r="YL148" s="0"/>
      <c r="YM148" s="0"/>
      <c r="YN148" s="0"/>
      <c r="YO148" s="0"/>
      <c r="YP148" s="0"/>
      <c r="YQ148" s="0"/>
      <c r="YR148" s="0"/>
      <c r="YS148" s="0"/>
      <c r="YT148" s="0"/>
      <c r="YU148" s="0"/>
      <c r="YV148" s="0"/>
      <c r="YW148" s="0"/>
      <c r="YX148" s="0"/>
      <c r="YY148" s="0"/>
      <c r="YZ148" s="0"/>
      <c r="ZA148" s="0"/>
      <c r="ZB148" s="0"/>
      <c r="ZC148" s="0"/>
      <c r="ZD148" s="0"/>
      <c r="ZE148" s="0"/>
      <c r="ZF148" s="0"/>
      <c r="ZG148" s="0"/>
      <c r="ZH148" s="0"/>
      <c r="ZI148" s="0"/>
      <c r="ZJ148" s="0"/>
      <c r="ZK148" s="0"/>
      <c r="ZL148" s="0"/>
      <c r="ZM148" s="0"/>
      <c r="ZN148" s="0"/>
      <c r="ZO148" s="0"/>
      <c r="ZP148" s="0"/>
      <c r="ZQ148" s="0"/>
      <c r="ZR148" s="0"/>
      <c r="ZS148" s="0"/>
      <c r="ZT148" s="0"/>
      <c r="ZU148" s="0"/>
      <c r="ZV148" s="0"/>
      <c r="ZW148" s="0"/>
      <c r="ZX148" s="0"/>
      <c r="ZY148" s="0"/>
      <c r="ZZ148" s="0"/>
      <c r="AAA148" s="0"/>
      <c r="AAB148" s="0"/>
      <c r="AAC148" s="0"/>
      <c r="AAD148" s="0"/>
      <c r="AAE148" s="0"/>
      <c r="AAF148" s="0"/>
      <c r="AAG148" s="0"/>
      <c r="AAH148" s="0"/>
      <c r="AAI148" s="0"/>
      <c r="AAJ148" s="0"/>
      <c r="AAK148" s="0"/>
      <c r="AAL148" s="0"/>
      <c r="AAM148" s="0"/>
      <c r="AAN148" s="0"/>
      <c r="AAO148" s="0"/>
      <c r="AAP148" s="0"/>
      <c r="AAQ148" s="0"/>
      <c r="AAR148" s="0"/>
      <c r="AAS148" s="0"/>
      <c r="AAT148" s="0"/>
      <c r="AAU148" s="0"/>
      <c r="AAV148" s="0"/>
      <c r="AAW148" s="0"/>
      <c r="AAX148" s="0"/>
      <c r="AAY148" s="0"/>
      <c r="AAZ148" s="0"/>
      <c r="ABA148" s="0"/>
      <c r="ABB148" s="0"/>
      <c r="ABC148" s="0"/>
      <c r="ABD148" s="0"/>
      <c r="ABE148" s="0"/>
      <c r="ABF148" s="0"/>
      <c r="ABG148" s="0"/>
      <c r="ABH148" s="0"/>
      <c r="ABI148" s="0"/>
      <c r="ABJ148" s="0"/>
      <c r="ABK148" s="0"/>
      <c r="ABL148" s="0"/>
      <c r="ABM148" s="0"/>
      <c r="ABN148" s="0"/>
      <c r="ABO148" s="0"/>
      <c r="ABP148" s="0"/>
      <c r="ABQ148" s="0"/>
      <c r="ABR148" s="0"/>
      <c r="ABS148" s="0"/>
      <c r="ABT148" s="0"/>
      <c r="ABU148" s="0"/>
      <c r="ABV148" s="0"/>
      <c r="ABW148" s="0"/>
      <c r="ABX148" s="0"/>
      <c r="ABY148" s="0"/>
      <c r="ABZ148" s="0"/>
      <c r="ACA148" s="0"/>
      <c r="ACB148" s="0"/>
      <c r="ACC148" s="0"/>
      <c r="ACD148" s="0"/>
      <c r="ACE148" s="0"/>
      <c r="ACF148" s="0"/>
      <c r="ACG148" s="0"/>
      <c r="ACH148" s="0"/>
      <c r="ACI148" s="0"/>
      <c r="ACJ148" s="0"/>
      <c r="ACK148" s="0"/>
      <c r="ACL148" s="0"/>
      <c r="ACM148" s="0"/>
      <c r="ACN148" s="0"/>
      <c r="ACO148" s="0"/>
      <c r="ACP148" s="0"/>
      <c r="ACQ148" s="0"/>
      <c r="ACR148" s="0"/>
      <c r="ACS148" s="0"/>
      <c r="ACT148" s="0"/>
      <c r="ACU148" s="0"/>
      <c r="ACV148" s="0"/>
      <c r="ACW148" s="0"/>
      <c r="ACX148" s="0"/>
      <c r="ACY148" s="0"/>
      <c r="ACZ148" s="0"/>
      <c r="ADA148" s="0"/>
      <c r="ADB148" s="0"/>
      <c r="ADC148" s="0"/>
      <c r="ADD148" s="0"/>
      <c r="ADE148" s="0"/>
      <c r="ADF148" s="0"/>
      <c r="ADG148" s="0"/>
      <c r="ADH148" s="0"/>
      <c r="ADI148" s="0"/>
      <c r="ADJ148" s="0"/>
      <c r="ADK148" s="0"/>
      <c r="ADL148" s="0"/>
      <c r="ADM148" s="0"/>
      <c r="ADN148" s="0"/>
      <c r="ADO148" s="0"/>
      <c r="ADP148" s="0"/>
      <c r="ADQ148" s="0"/>
      <c r="ADR148" s="0"/>
      <c r="ADS148" s="0"/>
      <c r="ADT148" s="0"/>
      <c r="ADU148" s="0"/>
      <c r="ADV148" s="0"/>
      <c r="ADW148" s="0"/>
      <c r="ADX148" s="0"/>
      <c r="ADY148" s="0"/>
      <c r="ADZ148" s="0"/>
      <c r="AEA148" s="0"/>
      <c r="AEB148" s="0"/>
      <c r="AEC148" s="0"/>
      <c r="AED148" s="0"/>
      <c r="AEE148" s="0"/>
      <c r="AEF148" s="0"/>
      <c r="AEG148" s="0"/>
      <c r="AEH148" s="0"/>
      <c r="AEI148" s="0"/>
      <c r="AEJ148" s="0"/>
      <c r="AEK148" s="0"/>
      <c r="AEL148" s="0"/>
      <c r="AEM148" s="0"/>
      <c r="AEN148" s="0"/>
      <c r="AEO148" s="0"/>
      <c r="AEP148" s="0"/>
      <c r="AEQ148" s="0"/>
      <c r="AER148" s="0"/>
      <c r="AES148" s="0"/>
      <c r="AET148" s="0"/>
      <c r="AEU148" s="0"/>
      <c r="AEV148" s="0"/>
      <c r="AEW148" s="0"/>
      <c r="AEX148" s="0"/>
      <c r="AEY148" s="0"/>
      <c r="AEZ148" s="0"/>
      <c r="AFA148" s="0"/>
      <c r="AFB148" s="0"/>
      <c r="AFC148" s="0"/>
      <c r="AFD148" s="0"/>
      <c r="AFE148" s="0"/>
      <c r="AFF148" s="0"/>
      <c r="AFG148" s="0"/>
      <c r="AFH148" s="0"/>
      <c r="AFI148" s="0"/>
      <c r="AFJ148" s="0"/>
      <c r="AFK148" s="0"/>
      <c r="AFL148" s="0"/>
      <c r="AFM148" s="0"/>
      <c r="AFN148" s="0"/>
      <c r="AFO148" s="0"/>
      <c r="AFP148" s="0"/>
      <c r="AFQ148" s="0"/>
      <c r="AFR148" s="0"/>
      <c r="AFS148" s="0"/>
      <c r="AFT148" s="0"/>
      <c r="AFU148" s="0"/>
      <c r="AFV148" s="0"/>
      <c r="AFW148" s="0"/>
      <c r="AFX148" s="0"/>
      <c r="AFY148" s="0"/>
      <c r="AFZ148" s="0"/>
      <c r="AGA148" s="0"/>
      <c r="AGB148" s="0"/>
      <c r="AGC148" s="0"/>
      <c r="AGD148" s="0"/>
      <c r="AGE148" s="0"/>
      <c r="AGF148" s="0"/>
      <c r="AGG148" s="0"/>
      <c r="AGH148" s="0"/>
      <c r="AGI148" s="0"/>
      <c r="AGJ148" s="0"/>
      <c r="AGK148" s="0"/>
      <c r="AGL148" s="0"/>
      <c r="AGM148" s="0"/>
      <c r="AGN148" s="0"/>
      <c r="AGO148" s="0"/>
      <c r="AGP148" s="0"/>
      <c r="AGQ148" s="0"/>
      <c r="AGR148" s="0"/>
      <c r="AGS148" s="0"/>
      <c r="AGT148" s="0"/>
      <c r="AGU148" s="0"/>
      <c r="AGV148" s="0"/>
      <c r="AGW148" s="0"/>
      <c r="AGX148" s="0"/>
      <c r="AGY148" s="0"/>
      <c r="AGZ148" s="0"/>
      <c r="AHA148" s="0"/>
      <c r="AHB148" s="0"/>
      <c r="AHC148" s="0"/>
      <c r="AHD148" s="0"/>
      <c r="AHE148" s="0"/>
      <c r="AHF148" s="0"/>
      <c r="AHG148" s="0"/>
      <c r="AHH148" s="0"/>
      <c r="AHI148" s="0"/>
      <c r="AHJ148" s="0"/>
      <c r="AHK148" s="0"/>
      <c r="AHL148" s="0"/>
      <c r="AHM148" s="0"/>
      <c r="AHN148" s="0"/>
      <c r="AHO148" s="0"/>
      <c r="AHP148" s="0"/>
      <c r="AHQ148" s="0"/>
      <c r="AHR148" s="0"/>
      <c r="AHS148" s="0"/>
      <c r="AHT148" s="0"/>
      <c r="AHU148" s="0"/>
      <c r="AHV148" s="0"/>
      <c r="AHW148" s="0"/>
      <c r="AHX148" s="0"/>
      <c r="AHY148" s="0"/>
      <c r="AHZ148" s="0"/>
      <c r="AIA148" s="0"/>
      <c r="AIB148" s="0"/>
      <c r="AIC148" s="0"/>
      <c r="AID148" s="0"/>
      <c r="AIE148" s="0"/>
      <c r="AIF148" s="0"/>
      <c r="AIG148" s="0"/>
      <c r="AIH148" s="0"/>
      <c r="AII148" s="0"/>
      <c r="AIJ148" s="0"/>
      <c r="AIK148" s="0"/>
      <c r="AIL148" s="0"/>
      <c r="AIM148" s="0"/>
      <c r="AIN148" s="0"/>
      <c r="AIO148" s="0"/>
      <c r="AIP148" s="0"/>
      <c r="AIQ148" s="0"/>
      <c r="AIR148" s="0"/>
      <c r="AIS148" s="0"/>
      <c r="AIT148" s="0"/>
      <c r="AIU148" s="0"/>
      <c r="AIV148" s="0"/>
      <c r="AIW148" s="0"/>
      <c r="AIX148" s="0"/>
      <c r="AIY148" s="0"/>
      <c r="AIZ148" s="0"/>
      <c r="AJA148" s="0"/>
      <c r="AJB148" s="0"/>
      <c r="AJC148" s="0"/>
      <c r="AJD148" s="0"/>
      <c r="AJE148" s="0"/>
      <c r="AJF148" s="0"/>
      <c r="AJG148" s="0"/>
      <c r="AJH148" s="0"/>
      <c r="AJI148" s="0"/>
      <c r="AJJ148" s="0"/>
      <c r="AJK148" s="0"/>
      <c r="AJL148" s="0"/>
      <c r="AJM148" s="0"/>
      <c r="AJN148" s="0"/>
      <c r="AJO148" s="0"/>
      <c r="AJP148" s="0"/>
      <c r="AJQ148" s="0"/>
      <c r="AJR148" s="0"/>
      <c r="AJS148" s="0"/>
      <c r="AJT148" s="0"/>
      <c r="AJU148" s="0"/>
      <c r="AJV148" s="0"/>
      <c r="AJW148" s="0"/>
      <c r="AJX148" s="0"/>
      <c r="AJY148" s="0"/>
      <c r="AJZ148" s="0"/>
      <c r="AKA148" s="0"/>
      <c r="AKB148" s="0"/>
      <c r="AKC148" s="0"/>
      <c r="AKD148" s="0"/>
      <c r="AKE148" s="0"/>
      <c r="AKF148" s="0"/>
      <c r="AKG148" s="0"/>
      <c r="AKH148" s="0"/>
      <c r="AKI148" s="0"/>
      <c r="AKJ148" s="0"/>
      <c r="AKK148" s="0"/>
      <c r="AKL148" s="0"/>
      <c r="AKM148" s="0"/>
      <c r="AKN148" s="0"/>
      <c r="AKO148" s="0"/>
      <c r="AKP148" s="0"/>
      <c r="AKQ148" s="0"/>
      <c r="AKR148" s="0"/>
      <c r="AKS148" s="0"/>
      <c r="AKT148" s="0"/>
      <c r="AKU148" s="0"/>
      <c r="AKV148" s="0"/>
      <c r="AKW148" s="0"/>
      <c r="AKX148" s="0"/>
      <c r="AKY148" s="0"/>
      <c r="AKZ148" s="0"/>
      <c r="ALA148" s="0"/>
      <c r="ALB148" s="0"/>
      <c r="ALC148" s="0"/>
      <c r="ALD148" s="0"/>
      <c r="ALE148" s="0"/>
      <c r="ALF148" s="0"/>
      <c r="ALG148" s="0"/>
      <c r="ALH148" s="0"/>
      <c r="ALI148" s="0"/>
      <c r="ALJ148" s="0"/>
      <c r="ALK148" s="0"/>
      <c r="ALL148" s="0"/>
      <c r="ALM148" s="0"/>
      <c r="ALN148" s="0"/>
      <c r="ALO148" s="0"/>
      <c r="ALP148" s="0"/>
      <c r="ALQ148" s="0"/>
      <c r="ALR148" s="0"/>
      <c r="ALS148" s="0"/>
      <c r="ALT148" s="0"/>
      <c r="ALU148" s="0"/>
      <c r="ALV148" s="0"/>
      <c r="ALW148" s="0"/>
      <c r="ALX148" s="0"/>
      <c r="ALY148" s="0"/>
      <c r="ALZ148" s="0"/>
      <c r="AMA148" s="0"/>
      <c r="AMB148" s="0"/>
      <c r="AMC148" s="0"/>
      <c r="AMD148" s="0"/>
      <c r="AME148" s="0"/>
      <c r="AMF148" s="0"/>
      <c r="AMG148" s="0"/>
      <c r="AMH148" s="0"/>
      <c r="AMI148" s="0"/>
      <c r="AMJ148" s="0"/>
    </row>
    <row r="149" s="441" customFormat="true" ht="19.5" hidden="false" customHeight="true" outlineLevel="0" collapsed="false">
      <c r="A149" s="431"/>
      <c r="B149" s="433"/>
      <c r="C149" s="434" t="s">
        <v>189</v>
      </c>
      <c r="D149" s="434"/>
      <c r="E149" s="435"/>
      <c r="F149" s="435"/>
      <c r="G149" s="434" t="s">
        <v>190</v>
      </c>
      <c r="H149" s="435"/>
      <c r="I149" s="435"/>
      <c r="J149" s="434" t="s">
        <v>191</v>
      </c>
      <c r="K149" s="435"/>
      <c r="L149" s="435"/>
      <c r="M149" s="434" t="s">
        <v>192</v>
      </c>
      <c r="N149" s="432"/>
      <c r="O149" s="436" t="s">
        <v>11</v>
      </c>
      <c r="P149" s="436"/>
      <c r="Q149" s="436"/>
      <c r="R149" s="437" t="str">
        <f aca="false">IF(H7="","",H7)</f>
        <v>
        </v>
      </c>
      <c r="S149" s="437"/>
      <c r="T149" s="437"/>
      <c r="U149" s="437"/>
      <c r="V149" s="437"/>
      <c r="W149" s="437"/>
      <c r="X149" s="437"/>
      <c r="Y149" s="437"/>
      <c r="Z149" s="437"/>
      <c r="AA149" s="437"/>
      <c r="AB149" s="437"/>
      <c r="AC149" s="437"/>
      <c r="AD149" s="437"/>
      <c r="AE149" s="437"/>
      <c r="AF149" s="437"/>
      <c r="AG149" s="437"/>
      <c r="AH149" s="437"/>
      <c r="AI149" s="437"/>
      <c r="AJ149" s="438"/>
      <c r="AK149" s="439"/>
      <c r="AL149" s="431"/>
      <c r="AM149" s="3"/>
      <c r="AN149" s="440"/>
      <c r="AO149" s="440"/>
    </row>
    <row r="150" customFormat="false" ht="19.95" hidden="false" customHeight="true" outlineLevel="0" collapsed="false">
      <c r="A150" s="66"/>
      <c r="B150" s="433"/>
      <c r="C150" s="442"/>
      <c r="D150" s="434"/>
      <c r="E150" s="434"/>
      <c r="F150" s="434"/>
      <c r="G150" s="434"/>
      <c r="H150" s="434"/>
      <c r="I150" s="434"/>
      <c r="J150" s="434"/>
      <c r="K150" s="434"/>
      <c r="L150" s="434"/>
      <c r="M150" s="434"/>
      <c r="N150" s="434"/>
      <c r="O150" s="443" t="s">
        <v>193</v>
      </c>
      <c r="P150" s="443"/>
      <c r="Q150" s="443"/>
      <c r="R150" s="444" t="s">
        <v>21</v>
      </c>
      <c r="S150" s="444"/>
      <c r="T150" s="445" t="str">
        <f aca="false">IF(基本情報入力シート!M27="", "", 基本情報入力シート!M27)</f>
        <v>
        </v>
      </c>
      <c r="U150" s="445"/>
      <c r="V150" s="445"/>
      <c r="W150" s="445"/>
      <c r="X150" s="445"/>
      <c r="Y150" s="446" t="s">
        <v>22</v>
      </c>
      <c r="Z150" s="446"/>
      <c r="AA150" s="445" t="str">
        <f aca="false">IF(基本情報入力シート!M28="", "", 基本情報入力シート!M28)</f>
        <v>
        </v>
      </c>
      <c r="AB150" s="445"/>
      <c r="AC150" s="445"/>
      <c r="AD150" s="445"/>
      <c r="AE150" s="445"/>
      <c r="AF150" s="445"/>
      <c r="AG150" s="445"/>
      <c r="AH150" s="445"/>
      <c r="AI150" s="445"/>
      <c r="AJ150" s="442"/>
      <c r="AK150" s="447"/>
      <c r="AL150" s="431"/>
      <c r="AM150" s="3"/>
      <c r="AN150" s="440"/>
      <c r="AO150" s="440"/>
    </row>
    <row r="151" customFormat="false" ht="7.5" hidden="false" customHeight="true" outlineLevel="0" collapsed="false">
      <c r="A151" s="66"/>
      <c r="B151" s="448"/>
      <c r="C151" s="449"/>
      <c r="D151" s="450"/>
      <c r="E151" s="450"/>
      <c r="F151" s="450"/>
      <c r="G151" s="450"/>
      <c r="H151" s="450"/>
      <c r="I151" s="450"/>
      <c r="J151" s="450"/>
      <c r="K151" s="450"/>
      <c r="L151" s="450"/>
      <c r="M151" s="450"/>
      <c r="N151" s="450"/>
      <c r="O151" s="450"/>
      <c r="P151" s="450"/>
      <c r="Q151" s="450"/>
      <c r="R151" s="450"/>
      <c r="S151" s="450"/>
      <c r="T151" s="450"/>
      <c r="U151" s="450"/>
      <c r="V151" s="450"/>
      <c r="W151" s="450"/>
      <c r="X151" s="450"/>
      <c r="Y151" s="450"/>
      <c r="Z151" s="450"/>
      <c r="AA151" s="450"/>
      <c r="AB151" s="450"/>
      <c r="AC151" s="450"/>
      <c r="AD151" s="450"/>
      <c r="AE151" s="450"/>
      <c r="AF151" s="450"/>
      <c r="AG151" s="450"/>
      <c r="AH151" s="450"/>
      <c r="AI151" s="450"/>
      <c r="AJ151" s="450"/>
      <c r="AK151" s="451"/>
      <c r="AL151" s="452"/>
      <c r="AM151" s="3"/>
      <c r="AN151" s="3"/>
      <c r="AO151" s="3"/>
    </row>
    <row r="152" customFormat="false" ht="7.5" hidden="false" customHeight="true" outlineLevel="0" collapsed="false">
      <c r="A152" s="66"/>
      <c r="B152" s="67"/>
      <c r="C152" s="434"/>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6"/>
      <c r="AM152" s="3"/>
      <c r="AN152" s="3"/>
      <c r="AO152" s="3"/>
    </row>
    <row r="153" customFormat="false" ht="14.4" hidden="false" customHeight="false" outlineLevel="0" collapsed="false">
      <c r="A153" s="66"/>
      <c r="B153" s="453" t="s">
        <v>194</v>
      </c>
      <c r="C153" s="454"/>
      <c r="D153" s="73"/>
      <c r="E153" s="73"/>
      <c r="F153" s="72" t="s">
        <v>195</v>
      </c>
      <c r="G153" s="66"/>
      <c r="H153" s="66"/>
      <c r="I153" s="66"/>
      <c r="J153" s="66"/>
      <c r="K153" s="66"/>
      <c r="L153" s="66"/>
      <c r="M153" s="66"/>
      <c r="N153" s="66"/>
      <c r="O153" s="66"/>
      <c r="P153" s="66"/>
      <c r="Q153" s="66"/>
      <c r="R153" s="66"/>
      <c r="S153" s="66"/>
      <c r="T153" s="66"/>
      <c r="U153" s="66"/>
      <c r="V153" s="66"/>
      <c r="W153" s="66"/>
      <c r="X153" s="66"/>
      <c r="Y153" s="66"/>
      <c r="Z153" s="66"/>
      <c r="AA153" s="66"/>
      <c r="AB153" s="66"/>
      <c r="AC153" s="66"/>
      <c r="AD153" s="66"/>
      <c r="AE153" s="66"/>
      <c r="AF153" s="66"/>
      <c r="AG153" s="66"/>
      <c r="AH153" s="66"/>
      <c r="AI153" s="66"/>
      <c r="AJ153" s="66"/>
      <c r="AK153" s="66"/>
      <c r="AL153" s="66"/>
      <c r="AM153" s="3"/>
      <c r="AN153" s="3"/>
      <c r="AO153" s="3"/>
    </row>
    <row r="154" customFormat="false" ht="13.2" hidden="false" customHeight="false" outlineLevel="0" collapsed="false">
      <c r="A154" s="66"/>
      <c r="B154" s="455" t="s">
        <v>59</v>
      </c>
      <c r="C154" s="158" t="s">
        <v>196</v>
      </c>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c r="AE154" s="66"/>
      <c r="AF154" s="66"/>
      <c r="AG154" s="66"/>
      <c r="AH154" s="66"/>
      <c r="AI154" s="66"/>
      <c r="AJ154" s="66"/>
      <c r="AK154" s="66"/>
      <c r="AL154" s="66"/>
      <c r="AM154" s="3"/>
      <c r="AN154" s="3"/>
      <c r="AO154" s="3"/>
    </row>
    <row r="155" customFormat="false" ht="13.2" hidden="false" customHeight="false" outlineLevel="0" collapsed="false">
      <c r="A155" s="66"/>
      <c r="B155" s="421" t="s">
        <v>184</v>
      </c>
      <c r="C155" s="158" t="s">
        <v>197</v>
      </c>
      <c r="D155" s="158"/>
      <c r="E155" s="158"/>
      <c r="F155" s="158"/>
      <c r="G155" s="158"/>
      <c r="H155" s="158"/>
      <c r="I155" s="158"/>
      <c r="J155" s="158"/>
      <c r="K155" s="158"/>
      <c r="L155" s="158"/>
      <c r="M155" s="158"/>
      <c r="N155" s="158"/>
      <c r="O155" s="158"/>
      <c r="P155" s="158"/>
      <c r="Q155" s="158"/>
      <c r="R155" s="158"/>
      <c r="S155" s="158"/>
      <c r="T155" s="158"/>
      <c r="U155" s="158"/>
      <c r="V155" s="158"/>
      <c r="W155" s="158"/>
      <c r="X155" s="158"/>
      <c r="Y155" s="158"/>
      <c r="Z155" s="158"/>
      <c r="AA155" s="158"/>
      <c r="AB155" s="158"/>
      <c r="AC155" s="158"/>
      <c r="AD155" s="158"/>
      <c r="AE155" s="158"/>
      <c r="AF155" s="158"/>
      <c r="AG155" s="158"/>
      <c r="AH155" s="158"/>
      <c r="AI155" s="158"/>
      <c r="AJ155" s="158"/>
      <c r="AK155" s="158"/>
      <c r="AL155" s="66"/>
      <c r="AM155" s="3"/>
      <c r="AN155" s="3"/>
      <c r="AO155" s="3"/>
    </row>
    <row r="156" customFormat="false" ht="12.6" hidden="false" customHeight="true" outlineLevel="0" collapsed="false">
      <c r="A156" s="66"/>
      <c r="B156" s="72"/>
      <c r="C156" s="454"/>
      <c r="D156" s="66"/>
      <c r="E156" s="66"/>
      <c r="F156" s="66"/>
      <c r="G156" s="66"/>
      <c r="H156" s="66"/>
      <c r="I156" s="66"/>
      <c r="J156" s="66"/>
      <c r="K156" s="66"/>
      <c r="L156" s="66"/>
      <c r="M156" s="66"/>
      <c r="N156" s="66"/>
      <c r="O156" s="66"/>
      <c r="P156" s="66"/>
      <c r="Q156" s="66"/>
      <c r="R156" s="66"/>
      <c r="S156" s="66"/>
      <c r="T156" s="66"/>
      <c r="U156" s="66"/>
      <c r="V156" s="66"/>
      <c r="W156" s="66"/>
      <c r="X156" s="66"/>
      <c r="Y156" s="66"/>
      <c r="Z156" s="66"/>
      <c r="AA156" s="66"/>
      <c r="AB156" s="66"/>
      <c r="AC156" s="66"/>
      <c r="AD156" s="66"/>
      <c r="AE156" s="66"/>
      <c r="AF156" s="66"/>
      <c r="AG156" s="66"/>
      <c r="AH156" s="66"/>
      <c r="AI156" s="66"/>
      <c r="AJ156" s="66"/>
      <c r="AK156" s="66"/>
      <c r="AL156" s="66"/>
      <c r="AM156" s="3"/>
      <c r="AN156" s="3"/>
      <c r="AO156" s="3"/>
    </row>
    <row r="157" customFormat="false" ht="13.2" hidden="false" customHeight="false" outlineLevel="0" collapsed="false">
      <c r="A157" s="66"/>
      <c r="B157" s="456" t="s">
        <v>44</v>
      </c>
      <c r="C157" s="456"/>
      <c r="D157" s="456"/>
      <c r="E157" s="456"/>
      <c r="F157" s="456"/>
      <c r="G157" s="456"/>
      <c r="H157" s="456"/>
      <c r="I157" s="456"/>
      <c r="J157" s="456"/>
      <c r="K157" s="456"/>
      <c r="L157" s="456"/>
      <c r="M157" s="456"/>
      <c r="N157" s="456"/>
      <c r="O157" s="456"/>
      <c r="P157" s="456"/>
      <c r="Q157" s="456"/>
      <c r="R157" s="456"/>
      <c r="S157" s="456"/>
      <c r="T157" s="456"/>
      <c r="U157" s="456"/>
      <c r="V157" s="456"/>
      <c r="W157" s="456"/>
      <c r="X157" s="456"/>
      <c r="Y157" s="456"/>
      <c r="Z157" s="456"/>
      <c r="AA157" s="456"/>
      <c r="AB157" s="456"/>
      <c r="AC157" s="456"/>
      <c r="AD157" s="456"/>
      <c r="AE157" s="456"/>
      <c r="AF157" s="456"/>
      <c r="AG157" s="456"/>
      <c r="AH157" s="456"/>
      <c r="AI157" s="456"/>
      <c r="AJ157" s="456"/>
      <c r="AK157" s="456"/>
      <c r="AL157" s="66"/>
      <c r="AM157" s="3"/>
      <c r="AN157" s="3"/>
      <c r="AO157" s="3"/>
    </row>
    <row r="158" customFormat="false" ht="15" hidden="false" customHeight="true" outlineLevel="0" collapsed="false">
      <c r="A158" s="66"/>
      <c r="B158" s="457" t="s">
        <v>198</v>
      </c>
      <c r="C158" s="458" t="s">
        <v>199</v>
      </c>
      <c r="D158" s="458"/>
      <c r="E158" s="458"/>
      <c r="F158" s="458"/>
      <c r="G158" s="458"/>
      <c r="H158" s="458"/>
      <c r="I158" s="458"/>
      <c r="J158" s="458"/>
      <c r="K158" s="458"/>
      <c r="L158" s="458"/>
      <c r="M158" s="458"/>
      <c r="N158" s="458"/>
      <c r="O158" s="458"/>
      <c r="P158" s="458"/>
      <c r="Q158" s="458"/>
      <c r="R158" s="458"/>
      <c r="S158" s="458"/>
      <c r="T158" s="458"/>
      <c r="U158" s="458"/>
      <c r="V158" s="458"/>
      <c r="W158" s="458"/>
      <c r="X158" s="458"/>
      <c r="Y158" s="458"/>
      <c r="Z158" s="458"/>
      <c r="AA158" s="458"/>
      <c r="AB158" s="458"/>
      <c r="AC158" s="458"/>
      <c r="AD158" s="458"/>
      <c r="AE158" s="458"/>
      <c r="AF158" s="458"/>
      <c r="AG158" s="458"/>
      <c r="AH158" s="458"/>
      <c r="AI158" s="458"/>
      <c r="AJ158" s="458"/>
      <c r="AK158" s="459" t="str">
        <f aca="false">AE20</f>
        <v>
        </v>
      </c>
      <c r="AL158" s="66"/>
      <c r="AM158" s="3"/>
      <c r="AN158" s="3"/>
      <c r="AO158" s="3"/>
    </row>
    <row r="159" customFormat="false" ht="15" hidden="false" customHeight="true" outlineLevel="0" collapsed="false">
      <c r="A159" s="66"/>
      <c r="B159" s="460" t="s">
        <v>200</v>
      </c>
      <c r="C159" s="461" t="s">
        <v>201</v>
      </c>
      <c r="D159" s="461"/>
      <c r="E159" s="461"/>
      <c r="F159" s="461"/>
      <c r="G159" s="461"/>
      <c r="H159" s="461"/>
      <c r="I159" s="461"/>
      <c r="J159" s="461"/>
      <c r="K159" s="461"/>
      <c r="L159" s="461"/>
      <c r="M159" s="461"/>
      <c r="N159" s="461"/>
      <c r="O159" s="461"/>
      <c r="P159" s="461"/>
      <c r="Q159" s="461"/>
      <c r="R159" s="461"/>
      <c r="S159" s="461"/>
      <c r="T159" s="461"/>
      <c r="U159" s="461"/>
      <c r="V159" s="461"/>
      <c r="W159" s="461"/>
      <c r="X159" s="461"/>
      <c r="Y159" s="461"/>
      <c r="Z159" s="461"/>
      <c r="AA159" s="461"/>
      <c r="AB159" s="461"/>
      <c r="AC159" s="461"/>
      <c r="AD159" s="461"/>
      <c r="AE159" s="461"/>
      <c r="AF159" s="461"/>
      <c r="AG159" s="461"/>
      <c r="AH159" s="461"/>
      <c r="AI159" s="461"/>
      <c r="AJ159" s="461"/>
      <c r="AK159" s="459" t="str">
        <f aca="false">Y26</f>
        <v>
        </v>
      </c>
      <c r="AL159" s="66"/>
      <c r="AM159" s="3"/>
      <c r="AN159" s="3"/>
      <c r="AO159" s="3"/>
    </row>
    <row r="160" customFormat="false" ht="12" hidden="false" customHeight="true" outlineLevel="0" collapsed="false">
      <c r="A160" s="66"/>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c r="AA160" s="66"/>
      <c r="AB160" s="66"/>
      <c r="AC160" s="66"/>
      <c r="AD160" s="66"/>
      <c r="AE160" s="66"/>
      <c r="AF160" s="66"/>
      <c r="AG160" s="66"/>
      <c r="AH160" s="66"/>
      <c r="AI160" s="66"/>
      <c r="AJ160" s="66"/>
      <c r="AK160" s="66"/>
      <c r="AL160" s="66"/>
      <c r="AM160" s="3"/>
      <c r="AN160" s="3"/>
      <c r="AO160" s="3"/>
    </row>
    <row r="161" customFormat="false" ht="13.95" hidden="false" customHeight="true" outlineLevel="0" collapsed="false">
      <c r="A161" s="66"/>
      <c r="B161" s="456" t="s">
        <v>80</v>
      </c>
      <c r="C161" s="456"/>
      <c r="D161" s="456"/>
      <c r="E161" s="456"/>
      <c r="F161" s="456"/>
      <c r="G161" s="456"/>
      <c r="H161" s="456"/>
      <c r="I161" s="456"/>
      <c r="J161" s="456"/>
      <c r="K161" s="456"/>
      <c r="L161" s="456"/>
      <c r="M161" s="456"/>
      <c r="N161" s="456"/>
      <c r="O161" s="456"/>
      <c r="P161" s="456"/>
      <c r="Q161" s="456"/>
      <c r="R161" s="456"/>
      <c r="S161" s="456"/>
      <c r="T161" s="456"/>
      <c r="U161" s="456"/>
      <c r="V161" s="456"/>
      <c r="W161" s="456"/>
      <c r="X161" s="456"/>
      <c r="Y161" s="456"/>
      <c r="Z161" s="456"/>
      <c r="AA161" s="456"/>
      <c r="AB161" s="456"/>
      <c r="AC161" s="456"/>
      <c r="AD161" s="456"/>
      <c r="AE161" s="456"/>
      <c r="AF161" s="456"/>
      <c r="AG161" s="456"/>
      <c r="AH161" s="456"/>
      <c r="AI161" s="456"/>
      <c r="AJ161" s="456"/>
      <c r="AK161" s="456"/>
      <c r="AL161" s="66"/>
      <c r="AM161" s="3"/>
      <c r="AN161" s="3"/>
      <c r="AO161" s="3"/>
    </row>
    <row r="162" customFormat="false" ht="15" hidden="false" customHeight="true" outlineLevel="0" collapsed="false">
      <c r="A162" s="66"/>
      <c r="B162" s="462" t="s">
        <v>198</v>
      </c>
      <c r="C162" s="463" t="s">
        <v>202</v>
      </c>
      <c r="D162" s="463"/>
      <c r="E162" s="463"/>
      <c r="F162" s="463"/>
      <c r="G162" s="463"/>
      <c r="H162" s="463"/>
      <c r="I162" s="463"/>
      <c r="J162" s="464" t="s">
        <v>203</v>
      </c>
      <c r="K162" s="464"/>
      <c r="L162" s="464"/>
      <c r="M162" s="464"/>
      <c r="N162" s="464"/>
      <c r="O162" s="464"/>
      <c r="P162" s="464"/>
      <c r="Q162" s="464"/>
      <c r="R162" s="464"/>
      <c r="S162" s="464"/>
      <c r="T162" s="464"/>
      <c r="U162" s="464"/>
      <c r="V162" s="464"/>
      <c r="W162" s="464"/>
      <c r="X162" s="464"/>
      <c r="Y162" s="464"/>
      <c r="Z162" s="464"/>
      <c r="AA162" s="464"/>
      <c r="AB162" s="464"/>
      <c r="AC162" s="464"/>
      <c r="AD162" s="464"/>
      <c r="AE162" s="464"/>
      <c r="AF162" s="464"/>
      <c r="AG162" s="464"/>
      <c r="AH162" s="464"/>
      <c r="AI162" s="464"/>
      <c r="AJ162" s="464"/>
      <c r="AK162" s="459" t="str">
        <f aca="false">IF(H7="", "", IF(AND(AA50="○", AK48="○"), "○", "×"))</f>
        <v>
        </v>
      </c>
      <c r="AL162" s="66"/>
      <c r="AM162" s="3"/>
      <c r="AN162" s="3"/>
      <c r="AO162" s="3"/>
    </row>
    <row r="163" customFormat="false" ht="15" hidden="false" customHeight="true" outlineLevel="0" collapsed="false">
      <c r="A163" s="66"/>
      <c r="B163" s="462" t="s">
        <v>200</v>
      </c>
      <c r="C163" s="465" t="s">
        <v>204</v>
      </c>
      <c r="D163" s="465"/>
      <c r="E163" s="465"/>
      <c r="F163" s="465"/>
      <c r="G163" s="465"/>
      <c r="H163" s="465"/>
      <c r="I163" s="465"/>
      <c r="J163" s="464" t="s">
        <v>205</v>
      </c>
      <c r="K163" s="464"/>
      <c r="L163" s="464"/>
      <c r="M163" s="464"/>
      <c r="N163" s="464"/>
      <c r="O163" s="464"/>
      <c r="P163" s="464"/>
      <c r="Q163" s="464"/>
      <c r="R163" s="464"/>
      <c r="S163" s="464"/>
      <c r="T163" s="464"/>
      <c r="U163" s="464"/>
      <c r="V163" s="464"/>
      <c r="W163" s="464"/>
      <c r="X163" s="464"/>
      <c r="Y163" s="464"/>
      <c r="Z163" s="464"/>
      <c r="AA163" s="464"/>
      <c r="AB163" s="464"/>
      <c r="AC163" s="464"/>
      <c r="AD163" s="464"/>
      <c r="AE163" s="464"/>
      <c r="AF163" s="464"/>
      <c r="AG163" s="464"/>
      <c r="AH163" s="464"/>
      <c r="AI163" s="464"/>
      <c r="AJ163" s="464"/>
      <c r="AK163" s="459" t="str">
        <f aca="false">IF(H7="", "", IF(AND(AK53="○", AH55="○"), "○", "×"))</f>
        <v>
        </v>
      </c>
      <c r="AL163" s="66"/>
      <c r="AM163" s="3"/>
      <c r="AN163" s="3"/>
      <c r="AO163" s="3"/>
    </row>
    <row r="164" customFormat="false" ht="15" hidden="false" customHeight="true" outlineLevel="0" collapsed="false">
      <c r="A164" s="66"/>
      <c r="B164" s="462" t="s">
        <v>206</v>
      </c>
      <c r="C164" s="466" t="s">
        <v>207</v>
      </c>
      <c r="D164" s="466"/>
      <c r="E164" s="466"/>
      <c r="F164" s="466"/>
      <c r="G164" s="466"/>
      <c r="H164" s="466"/>
      <c r="I164" s="466"/>
      <c r="J164" s="467" t="s">
        <v>208</v>
      </c>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59" t="str">
        <f aca="false">IF(H7="", "", IF(AM60=1, "", IF(AND(T64="○", T70="○"), "○", "×")))</f>
        <v>
        </v>
      </c>
      <c r="AL164" s="66"/>
      <c r="AM164" s="3"/>
      <c r="AN164" s="3"/>
      <c r="AO164" s="3"/>
    </row>
    <row r="165" customFormat="false" ht="15" hidden="false" customHeight="true" outlineLevel="0" collapsed="false">
      <c r="A165" s="66"/>
      <c r="B165" s="462" t="s">
        <v>209</v>
      </c>
      <c r="C165" s="466" t="s">
        <v>210</v>
      </c>
      <c r="D165" s="466"/>
      <c r="E165" s="466"/>
      <c r="F165" s="466"/>
      <c r="G165" s="466"/>
      <c r="H165" s="466"/>
      <c r="I165" s="466"/>
      <c r="J165" s="467" t="s">
        <v>211</v>
      </c>
      <c r="K165" s="467"/>
      <c r="L165" s="467"/>
      <c r="M165" s="467"/>
      <c r="N165" s="467"/>
      <c r="O165" s="467"/>
      <c r="P165" s="467"/>
      <c r="Q165" s="467"/>
      <c r="R165" s="467"/>
      <c r="S165" s="467"/>
      <c r="T165" s="467"/>
      <c r="U165" s="467"/>
      <c r="V165" s="467"/>
      <c r="W165" s="467"/>
      <c r="X165" s="467"/>
      <c r="Y165" s="467"/>
      <c r="Z165" s="467"/>
      <c r="AA165" s="467"/>
      <c r="AB165" s="467"/>
      <c r="AC165" s="467"/>
      <c r="AD165" s="467"/>
      <c r="AE165" s="467"/>
      <c r="AF165" s="467"/>
      <c r="AG165" s="467"/>
      <c r="AH165" s="467"/>
      <c r="AI165" s="467"/>
      <c r="AJ165" s="467"/>
      <c r="AK165" s="459" t="str">
        <f aca="false">S82</f>
        <v>
        </v>
      </c>
      <c r="AL165" s="66"/>
      <c r="AM165" s="3"/>
      <c r="AN165" s="3"/>
      <c r="AO165" s="3"/>
    </row>
    <row r="166" customFormat="false" ht="30" hidden="false" customHeight="true" outlineLevel="0" collapsed="false">
      <c r="A166" s="66"/>
      <c r="B166" s="462" t="s">
        <v>212</v>
      </c>
      <c r="C166" s="466" t="s">
        <v>213</v>
      </c>
      <c r="D166" s="466"/>
      <c r="E166" s="466"/>
      <c r="F166" s="466"/>
      <c r="G166" s="466"/>
      <c r="H166" s="466"/>
      <c r="I166" s="466"/>
      <c r="J166" s="467" t="s">
        <v>214</v>
      </c>
      <c r="K166" s="467"/>
      <c r="L166" s="467"/>
      <c r="M166" s="467"/>
      <c r="N166" s="467"/>
      <c r="O166" s="467"/>
      <c r="P166" s="467"/>
      <c r="Q166" s="467"/>
      <c r="R166" s="467"/>
      <c r="S166" s="467"/>
      <c r="T166" s="467"/>
      <c r="U166" s="467"/>
      <c r="V166" s="467"/>
      <c r="W166" s="467"/>
      <c r="X166" s="467"/>
      <c r="Y166" s="467"/>
      <c r="Z166" s="467"/>
      <c r="AA166" s="467"/>
      <c r="AB166" s="467"/>
      <c r="AC166" s="467"/>
      <c r="AD166" s="467"/>
      <c r="AE166" s="467"/>
      <c r="AF166" s="467"/>
      <c r="AG166" s="467"/>
      <c r="AH166" s="467"/>
      <c r="AI166" s="467"/>
      <c r="AJ166" s="467"/>
      <c r="AK166" s="459" t="str">
        <f aca="false">IF(AND(S91="", S92=""), "", IF(OR(AND(S91="○", S92="○"), AND(OR(S91="×", S92="×"), AK94="○"), AND(S91="○", S92=""), AND(S91="", S92="○")), "○", "×"))</f>
        <v>
        </v>
      </c>
      <c r="AL166" s="66"/>
      <c r="AM166" s="3"/>
      <c r="AN166" s="3"/>
      <c r="AO166" s="3"/>
    </row>
    <row r="167" customFormat="false" ht="15" hidden="false" customHeight="true" outlineLevel="0" collapsed="false">
      <c r="A167" s="66"/>
      <c r="B167" s="468" t="s">
        <v>215</v>
      </c>
      <c r="C167" s="469" t="s">
        <v>216</v>
      </c>
      <c r="D167" s="469"/>
      <c r="E167" s="469"/>
      <c r="F167" s="469"/>
      <c r="G167" s="469"/>
      <c r="H167" s="469"/>
      <c r="I167" s="469"/>
      <c r="J167" s="470" t="s">
        <v>217</v>
      </c>
      <c r="K167" s="470"/>
      <c r="L167" s="470"/>
      <c r="M167" s="470"/>
      <c r="N167" s="470"/>
      <c r="O167" s="470"/>
      <c r="P167" s="470"/>
      <c r="Q167" s="470"/>
      <c r="R167" s="470"/>
      <c r="S167" s="470"/>
      <c r="T167" s="470"/>
      <c r="U167" s="470"/>
      <c r="V167" s="470"/>
      <c r="W167" s="470"/>
      <c r="X167" s="470"/>
      <c r="Y167" s="470"/>
      <c r="Z167" s="470"/>
      <c r="AA167" s="470"/>
      <c r="AB167" s="470"/>
      <c r="AC167" s="470"/>
      <c r="AD167" s="470"/>
      <c r="AE167" s="470"/>
      <c r="AF167" s="470"/>
      <c r="AG167" s="470"/>
      <c r="AH167" s="470"/>
      <c r="AI167" s="470"/>
      <c r="AJ167" s="470"/>
      <c r="AK167" s="471" t="str">
        <f aca="false">IF(H7="", "", IF(OR(AM102=1, AK103="○"), "○", "×"))</f>
        <v>
        </v>
      </c>
      <c r="AL167" s="66"/>
      <c r="AM167" s="3"/>
      <c r="AN167" s="3"/>
      <c r="AO167" s="3"/>
    </row>
    <row r="168" customFormat="false" ht="13.2" hidden="false" customHeight="false" outlineLevel="0" collapsed="false">
      <c r="B168" s="166"/>
      <c r="C168" s="166"/>
      <c r="D168" s="166"/>
      <c r="E168" s="166"/>
      <c r="F168" s="166"/>
      <c r="G168" s="166"/>
      <c r="H168" s="166"/>
      <c r="I168" s="166"/>
      <c r="J168" s="166"/>
      <c r="K168" s="166"/>
      <c r="L168" s="166"/>
      <c r="M168" s="166"/>
      <c r="N168" s="166"/>
      <c r="O168" s="166"/>
      <c r="P168" s="166"/>
      <c r="Q168" s="166"/>
      <c r="R168" s="166"/>
      <c r="S168" s="166"/>
      <c r="T168" s="166"/>
      <c r="U168" s="166"/>
      <c r="V168" s="166"/>
      <c r="W168" s="166"/>
      <c r="X168" s="166"/>
      <c r="Y168" s="166"/>
      <c r="Z168" s="166"/>
      <c r="AA168" s="166"/>
      <c r="AB168" s="166"/>
      <c r="AC168" s="166"/>
      <c r="AD168" s="166"/>
      <c r="AE168" s="166"/>
      <c r="AF168" s="166"/>
      <c r="AG168" s="166"/>
      <c r="AH168" s="166"/>
      <c r="AI168" s="166"/>
      <c r="AJ168" s="166"/>
      <c r="AK168" s="166"/>
      <c r="AM168" s="3"/>
      <c r="AN168" s="3"/>
      <c r="AO168" s="3"/>
    </row>
  </sheetData>
  <sheetProtection sheet="true" objects="true" scenarios="true"/>
  <mergeCells count="208">
    <mergeCell ref="Z1:AC1"/>
    <mergeCell ref="AD1:AK1"/>
    <mergeCell ref="B3:AL3"/>
    <mergeCell ref="B6:G6"/>
    <mergeCell ref="H6:AK6"/>
    <mergeCell ref="B7:G7"/>
    <mergeCell ref="H7:AK7"/>
    <mergeCell ref="B8:G10"/>
    <mergeCell ref="I8:M8"/>
    <mergeCell ref="H9:AK9"/>
    <mergeCell ref="H10:AK10"/>
    <mergeCell ref="B11:G11"/>
    <mergeCell ref="H11:AK11"/>
    <mergeCell ref="B12:G12"/>
    <mergeCell ref="H12:AK12"/>
    <mergeCell ref="B13:G13"/>
    <mergeCell ref="H13:K13"/>
    <mergeCell ref="L13:U13"/>
    <mergeCell ref="V13:Y13"/>
    <mergeCell ref="Z13:AK13"/>
    <mergeCell ref="B17:AC17"/>
    <mergeCell ref="C18:V18"/>
    <mergeCell ref="W18:AB18"/>
    <mergeCell ref="C19:V19"/>
    <mergeCell ref="W19:AB19"/>
    <mergeCell ref="C20:V20"/>
    <mergeCell ref="W20:AB20"/>
    <mergeCell ref="AE20:AE21"/>
    <mergeCell ref="AQ20:BE20"/>
    <mergeCell ref="C21:V21"/>
    <mergeCell ref="W21:AB21"/>
    <mergeCell ref="C23:AK23"/>
    <mergeCell ref="C26:P26"/>
    <mergeCell ref="Q26:V26"/>
    <mergeCell ref="Y26:Y30"/>
    <mergeCell ref="AQ26:BE30"/>
    <mergeCell ref="B27:B28"/>
    <mergeCell ref="C27:P27"/>
    <mergeCell ref="Q27:V27"/>
    <mergeCell ref="C28:P28"/>
    <mergeCell ref="Q28:V28"/>
    <mergeCell ref="C29:P29"/>
    <mergeCell ref="Q29:V29"/>
    <mergeCell ref="C30:P30"/>
    <mergeCell ref="Q30:V30"/>
    <mergeCell ref="B31:B34"/>
    <mergeCell ref="C31:P31"/>
    <mergeCell ref="Q31:V31"/>
    <mergeCell ref="C32:P32"/>
    <mergeCell ref="Q32:V32"/>
    <mergeCell ref="C33:P33"/>
    <mergeCell ref="Q33:V33"/>
    <mergeCell ref="C34:P34"/>
    <mergeCell ref="Q34:V34"/>
    <mergeCell ref="C37:AK37"/>
    <mergeCell ref="C38:AK38"/>
    <mergeCell ref="C39:AK39"/>
    <mergeCell ref="B41:AK41"/>
    <mergeCell ref="C42:AK42"/>
    <mergeCell ref="B43:E43"/>
    <mergeCell ref="F43:AK43"/>
    <mergeCell ref="AQ43:BE44"/>
    <mergeCell ref="B44:E44"/>
    <mergeCell ref="F44:AK44"/>
    <mergeCell ref="B46:AK46"/>
    <mergeCell ref="B47:AK47"/>
    <mergeCell ref="B48:AJ48"/>
    <mergeCell ref="B49:S49"/>
    <mergeCell ref="T49:X49"/>
    <mergeCell ref="B50:S50"/>
    <mergeCell ref="T50:X50"/>
    <mergeCell ref="B52:AK52"/>
    <mergeCell ref="B53:AJ53"/>
    <mergeCell ref="B54:S54"/>
    <mergeCell ref="T54:X54"/>
    <mergeCell ref="AQ54:BE54"/>
    <mergeCell ref="B55:S55"/>
    <mergeCell ref="T55:X55"/>
    <mergeCell ref="AB55:AD55"/>
    <mergeCell ref="AQ55:BE55"/>
    <mergeCell ref="C56:S56"/>
    <mergeCell ref="T56:X56"/>
    <mergeCell ref="B60:C60"/>
    <mergeCell ref="D60:Z60"/>
    <mergeCell ref="AI60:AK60"/>
    <mergeCell ref="C63:T63"/>
    <mergeCell ref="C64:D64"/>
    <mergeCell ref="E64:R64"/>
    <mergeCell ref="C69:R69"/>
    <mergeCell ref="C70:D70"/>
    <mergeCell ref="E70:R70"/>
    <mergeCell ref="B71:B75"/>
    <mergeCell ref="D71:AK71"/>
    <mergeCell ref="C72:C75"/>
    <mergeCell ref="D72:G75"/>
    <mergeCell ref="H72:H73"/>
    <mergeCell ref="I72:I73"/>
    <mergeCell ref="J72:AK72"/>
    <mergeCell ref="J73:AK73"/>
    <mergeCell ref="AQ73:BE73"/>
    <mergeCell ref="H74:H75"/>
    <mergeCell ref="I74:I75"/>
    <mergeCell ref="S74:AK74"/>
    <mergeCell ref="J75:AK75"/>
    <mergeCell ref="AQ75:BE75"/>
    <mergeCell ref="C80:W80"/>
    <mergeCell ref="B82:C82"/>
    <mergeCell ref="D82:Q82"/>
    <mergeCell ref="C83:AK83"/>
    <mergeCell ref="B84:B86"/>
    <mergeCell ref="C84:F86"/>
    <mergeCell ref="I84:AK84"/>
    <mergeCell ref="I85:AK85"/>
    <mergeCell ref="I86:AK86"/>
    <mergeCell ref="C87:AK87"/>
    <mergeCell ref="B89:AK89"/>
    <mergeCell ref="B91:Q91"/>
    <mergeCell ref="T91:AF91"/>
    <mergeCell ref="B92:Q92"/>
    <mergeCell ref="T92:AF92"/>
    <mergeCell ref="AQ95:BE95"/>
    <mergeCell ref="D98:AI98"/>
    <mergeCell ref="G99:AJ99"/>
    <mergeCell ref="AQ99:BE99"/>
    <mergeCell ref="B102:AJ102"/>
    <mergeCell ref="B103:AJ103"/>
    <mergeCell ref="AI105:AK105"/>
    <mergeCell ref="C106:AK106"/>
    <mergeCell ref="AI108:AK108"/>
    <mergeCell ref="C109:AK109"/>
    <mergeCell ref="B111:E111"/>
    <mergeCell ref="F111:AK111"/>
    <mergeCell ref="B112:E115"/>
    <mergeCell ref="G112:AK112"/>
    <mergeCell ref="AN112:AN115"/>
    <mergeCell ref="AQ112:BE115"/>
    <mergeCell ref="G113:AJ113"/>
    <mergeCell ref="G114:AK114"/>
    <mergeCell ref="G115:AJ115"/>
    <mergeCell ref="B116:E119"/>
    <mergeCell ref="G116:AK116"/>
    <mergeCell ref="AN116:AN119"/>
    <mergeCell ref="AQ116:BE119"/>
    <mergeCell ref="G117:AJ117"/>
    <mergeCell ref="G118:AJ118"/>
    <mergeCell ref="G119:AK119"/>
    <mergeCell ref="B120:E123"/>
    <mergeCell ref="G120:AJ120"/>
    <mergeCell ref="AN120:AN123"/>
    <mergeCell ref="AQ120:BE123"/>
    <mergeCell ref="G121:AK121"/>
    <mergeCell ref="G122:AK122"/>
    <mergeCell ref="G123:AK123"/>
    <mergeCell ref="B124:E127"/>
    <mergeCell ref="G124:AK124"/>
    <mergeCell ref="AN124:AN127"/>
    <mergeCell ref="AQ124:BE127"/>
    <mergeCell ref="G125:AK125"/>
    <mergeCell ref="G126:AK126"/>
    <mergeCell ref="G127:AK127"/>
    <mergeCell ref="B128:E135"/>
    <mergeCell ref="G128:AK128"/>
    <mergeCell ref="AN128:AN135"/>
    <mergeCell ref="AQ128:BE128"/>
    <mergeCell ref="G129:AJ129"/>
    <mergeCell ref="AQ129:BE135"/>
    <mergeCell ref="G130:AK130"/>
    <mergeCell ref="G131:AJ131"/>
    <mergeCell ref="G132:AK132"/>
    <mergeCell ref="G133:AK133"/>
    <mergeCell ref="G134:AK134"/>
    <mergeCell ref="G135:AK135"/>
    <mergeCell ref="B136:E139"/>
    <mergeCell ref="G136:AK136"/>
    <mergeCell ref="AN136:AN139"/>
    <mergeCell ref="AQ136:BE139"/>
    <mergeCell ref="G137:AJ137"/>
    <mergeCell ref="G138:AJ138"/>
    <mergeCell ref="G139:AJ139"/>
    <mergeCell ref="B142:AK142"/>
    <mergeCell ref="C144:AK144"/>
    <mergeCell ref="C147:AJ147"/>
    <mergeCell ref="E149:F149"/>
    <mergeCell ref="H149:I149"/>
    <mergeCell ref="K149:L149"/>
    <mergeCell ref="O149:Q149"/>
    <mergeCell ref="R149:AI149"/>
    <mergeCell ref="O150:Q150"/>
    <mergeCell ref="R150:S150"/>
    <mergeCell ref="T150:X150"/>
    <mergeCell ref="Y150:Z150"/>
    <mergeCell ref="AA150:AI150"/>
    <mergeCell ref="B157:AK157"/>
    <mergeCell ref="C158:AJ158"/>
    <mergeCell ref="C159:AJ159"/>
    <mergeCell ref="B161:AK161"/>
    <mergeCell ref="C162:I162"/>
    <mergeCell ref="J162:AJ162"/>
    <mergeCell ref="C163:I163"/>
    <mergeCell ref="J163:AJ163"/>
    <mergeCell ref="C164:I164"/>
    <mergeCell ref="J164:AJ164"/>
    <mergeCell ref="C165:I165"/>
    <mergeCell ref="J165:AJ165"/>
    <mergeCell ref="C166:I166"/>
    <mergeCell ref="J166:AJ166"/>
    <mergeCell ref="C167:I167"/>
    <mergeCell ref="J167:AJ167"/>
  </mergeCells>
  <conditionalFormatting sqref="B43:AK44">
    <cfRule type="expression" priority="2" aboveAverage="0" equalAverage="0" bottom="0" percent="0" rank="0" text="" dxfId="0">
      <formula>OR(AND($Q$34="", $H$7&lt;&gt;""), AND($Q$34=0, $H$7&lt;&gt;""))</formula>
    </cfRule>
  </conditionalFormatting>
  <conditionalFormatting sqref="S91">
    <cfRule type="expression" priority="3" aboveAverage="0" equalAverage="0" bottom="0" percent="0" rank="0" text="" dxfId="1">
      <formula>$S$91="○"</formula>
    </cfRule>
  </conditionalFormatting>
  <conditionalFormatting sqref="S92">
    <cfRule type="expression" priority="4" aboveAverage="0" equalAverage="0" bottom="0" percent="0" rank="0" text="" dxfId="2">
      <formula>$S$92="○"</formula>
    </cfRule>
  </conditionalFormatting>
  <conditionalFormatting sqref="AQ26:BE30">
    <cfRule type="expression" priority="5" aboveAverage="0" equalAverage="0" bottom="0" percent="0" rank="0" text="" dxfId="3">
      <formula>$Y$26="○"</formula>
    </cfRule>
  </conditionalFormatting>
  <conditionalFormatting sqref="AD19:AE19">
    <cfRule type="expression" priority="6" aboveAverage="0" equalAverage="0" bottom="0" percent="0" rank="0" text="" dxfId="4">
      <formula>$AE$19&lt;&gt;"×"</formula>
    </cfRule>
  </conditionalFormatting>
  <conditionalFormatting sqref="AQ54:BE54">
    <cfRule type="expression" priority="7" aboveAverage="0" equalAverage="0" bottom="0" percent="0" rank="0" text="" dxfId="5">
      <formula>AND($AH$54&lt;&gt;"×",$AH$55&lt;&gt;"×")</formula>
    </cfRule>
    <cfRule type="expression" priority="8" aboveAverage="0" equalAverage="0" bottom="0" percent="0" rank="0" text="" dxfId="6">
      <formula>$AH$54&lt;&gt;"×"</formula>
    </cfRule>
  </conditionalFormatting>
  <conditionalFormatting sqref="AQ55:BE55">
    <cfRule type="expression" priority="9" aboveAverage="0" equalAverage="0" bottom="0" percent="0" rank="0" text="" dxfId="7">
      <formula>$AH$55&lt;&gt;"×"</formula>
    </cfRule>
  </conditionalFormatting>
  <conditionalFormatting sqref="AK158:AK159,AK162:AK167">
    <cfRule type="expression" priority="10" aboveAverage="0" equalAverage="0" bottom="0" percent="0" rank="0" text="" dxfId="8">
      <formula>AND(AK158="", $H$7&lt;&gt;"")</formula>
    </cfRule>
  </conditionalFormatting>
  <conditionalFormatting sqref="AQ20:BE20">
    <cfRule type="expression" priority="11" aboveAverage="0" equalAverage="0" bottom="0" percent="0" rank="0" text="" dxfId="9">
      <formula>$AE$20="○"</formula>
    </cfRule>
  </conditionalFormatting>
  <conditionalFormatting sqref="AM19:BA19">
    <cfRule type="expression" priority="12" aboveAverage="0" equalAverage="0" bottom="0" percent="0" rank="0" text="" dxfId="10">
      <formula>$AE$19&lt;&gt;"×"</formula>
    </cfRule>
  </conditionalFormatting>
  <conditionalFormatting sqref="AM19:BA19,AQ20:BE20">
    <cfRule type="expression" priority="13" aboveAverage="0" equalAverage="0" bottom="0" percent="0" rank="0" text="" dxfId="11">
      <formula>AND($AE$19&lt;&gt;"×",$AE$20="○")</formula>
    </cfRule>
  </conditionalFormatting>
  <conditionalFormatting sqref="AQ95:BE95">
    <cfRule type="expression" priority="14" aboveAverage="0" equalAverage="0" bottom="0" percent="0" rank="0" text="" dxfId="12">
      <formula>OR($AK$94="○", $AK$94="")</formula>
    </cfRule>
  </conditionalFormatting>
  <conditionalFormatting sqref="AO111:AZ111">
    <cfRule type="expression" priority="15" aboveAverage="0" equalAverage="0" bottom="0" percent="0" rank="0" text="" dxfId="13">
      <formula>OR(#REF!="該当",AND(#REF!="該当",#REF!="○"))</formula>
    </cfRule>
  </conditionalFormatting>
  <conditionalFormatting sqref="AQ112:BE115">
    <cfRule type="expression" priority="16" aboveAverage="0" equalAverage="0" bottom="0" percent="0" rank="0" text="" dxfId="14">
      <formula>$AN$112&gt;=2</formula>
    </cfRule>
  </conditionalFormatting>
  <conditionalFormatting sqref="AQ116:BE119">
    <cfRule type="expression" priority="17" aboveAverage="0" equalAverage="0" bottom="0" percent="0" rank="0" text="" dxfId="15">
      <formula>$AN$116&gt;=2</formula>
    </cfRule>
  </conditionalFormatting>
  <conditionalFormatting sqref="AQ120:BE123">
    <cfRule type="expression" priority="18" aboveAverage="0" equalAverage="0" bottom="0" percent="0" rank="0" text="" dxfId="16">
      <formula>$AN$120&gt;=2</formula>
    </cfRule>
  </conditionalFormatting>
  <conditionalFormatting sqref="AQ124:BE127">
    <cfRule type="expression" priority="19" aboveAverage="0" equalAverage="0" bottom="0" percent="0" rank="0" text="" dxfId="17">
      <formula>$AN$124&gt;=2</formula>
    </cfRule>
  </conditionalFormatting>
  <conditionalFormatting sqref="AQ129:BE135">
    <cfRule type="expression" priority="20" aboveAverage="0" equalAverage="0" bottom="0" percent="0" rank="0" text="" dxfId="18">
      <formula>$AN$128&gt;=2</formula>
    </cfRule>
  </conditionalFormatting>
  <conditionalFormatting sqref="B63:AK77">
    <cfRule type="expression" priority="21" aboveAverage="0" equalAverage="0" bottom="0" percent="0" rank="0" text="" dxfId="19">
      <formula>$AM$60=1</formula>
    </cfRule>
  </conditionalFormatting>
  <conditionalFormatting sqref="B105:AK106">
    <cfRule type="expression" priority="22" aboveAverage="0" equalAverage="0" bottom="0" percent="0" rank="0" text="" dxfId="20">
      <formula>AND($AI$105="", $H$7&lt;&gt;"")</formula>
    </cfRule>
  </conditionalFormatting>
  <conditionalFormatting sqref="B108:AK110">
    <cfRule type="expression" priority="23" aboveAverage="0" equalAverage="0" bottom="0" percent="0" rank="0" text="" dxfId="21">
      <formula>AND($AI$108="", $H$7&lt;&gt;"")</formula>
    </cfRule>
  </conditionalFormatting>
  <conditionalFormatting sqref="B91:AK99">
    <cfRule type="expression" priority="24" aboveAverage="0" equalAverage="0" bottom="0" percent="0" rank="0" text="" dxfId="22">
      <formula>AND($AN$49=0, $H$7&lt;&gt;"")</formula>
    </cfRule>
  </conditionalFormatting>
  <conditionalFormatting sqref="B103:AK103">
    <cfRule type="expression" priority="25" aboveAverage="0" equalAverage="0" bottom="0" percent="0" rank="0" text="" dxfId="23">
      <formula>$BA$2="補助金様式を都道府県に提出"</formula>
    </cfRule>
  </conditionalFormatting>
  <conditionalFormatting sqref="B103:AK103">
    <cfRule type="expression" priority="26" aboveAverage="0" equalAverage="0" bottom="0" percent="0" rank="0" text="" dxfId="24">
      <formula>$AK$64="○"</formula>
    </cfRule>
  </conditionalFormatting>
  <conditionalFormatting sqref="B112:AK127,B111:F111,B129:AK139,B128:G128">
    <cfRule type="expression" priority="27" aboveAverage="0" equalAverage="0" bottom="0" percent="0" rank="0" text="" dxfId="25">
      <formula>#REF!=1</formula>
    </cfRule>
  </conditionalFormatting>
  <conditionalFormatting sqref="AQ136:BE139">
    <cfRule type="expression" priority="28" aboveAverage="0" equalAverage="0" bottom="0" percent="0" rank="0" text="" dxfId="26">
      <formula>$AN$136&gt;=2</formula>
    </cfRule>
  </conditionalFormatting>
  <conditionalFormatting sqref="AZ94:BA94">
    <cfRule type="expression" priority="29" aboveAverage="0" equalAverage="0" bottom="0" percent="0" rank="0" text="" dxfId="27">
      <formula>OR(#REF!&lt;&gt;"×",$AK$94="○")</formula>
    </cfRule>
  </conditionalFormatting>
  <conditionalFormatting sqref="AQ128:BE128">
    <cfRule type="expression" priority="30" aboveAverage="0" equalAverage="0" bottom="0" percent="0" rank="0" text="" dxfId="28">
      <formula>$AQ$128=""</formula>
    </cfRule>
  </conditionalFormatting>
  <conditionalFormatting sqref="AQ43:BE44">
    <cfRule type="expression" priority="31" aboveAverage="0" equalAverage="0" bottom="0" percent="0" rank="0" text="" dxfId="29">
      <formula>OR($Q$34="", AND($Q$34&lt;&gt;"", $F$43&lt;&gt;"", $F$44&lt;&gt;""))</formula>
    </cfRule>
  </conditionalFormatting>
  <conditionalFormatting sqref="B48:AK48">
    <cfRule type="expression" priority="32" aboveAverage="0" equalAverage="0" bottom="0" percent="0" rank="0" text="" dxfId="30">
      <formula>$BA$2="補助金様式を都道府県に提出"</formula>
    </cfRule>
  </conditionalFormatting>
  <conditionalFormatting sqref="B48:AK48">
    <cfRule type="expression" priority="33" aboveAverage="0" equalAverage="0" bottom="0" percent="0" rank="0" text="" dxfId="31">
      <formula>$AK$64="○"</formula>
    </cfRule>
  </conditionalFormatting>
  <conditionalFormatting sqref="B80:AK87">
    <cfRule type="expression" priority="34" aboveAverage="0" equalAverage="0" bottom="0" percent="0" rank="0" text="" dxfId="32">
      <formula>AND($AN$48=0, $H$7&lt;&gt;"")</formula>
    </cfRule>
  </conditionalFormatting>
  <conditionalFormatting sqref="B53:AK53">
    <cfRule type="expression" priority="35" aboveAverage="0" equalAverage="0" bottom="0" percent="0" rank="0" text="" dxfId="33">
      <formula>$BA$2="補助金様式を都道府県に提出"</formula>
    </cfRule>
  </conditionalFormatting>
  <conditionalFormatting sqref="B53:AK53">
    <cfRule type="expression" priority="36" aboveAverage="0" equalAverage="0" bottom="0" percent="0" rank="0" text="" dxfId="34">
      <formula>$AK$64="○"</formula>
    </cfRule>
  </conditionalFormatting>
  <conditionalFormatting sqref="AQ75:BE75">
    <cfRule type="expression" priority="37" aboveAverage="0" equalAverage="0" bottom="0" percent="0" rank="0" text="" dxfId="35">
      <formula>OR(AND($AO$71=0,$J$75=""),AND($AO$71=1,$J$75&lt;&gt;""))</formula>
    </cfRule>
  </conditionalFormatting>
  <conditionalFormatting sqref="AQ73:BE73">
    <cfRule type="expression" priority="38" aboveAverage="0" equalAverage="0" bottom="0" percent="0" rank="0" text="" dxfId="36">
      <formula>OR(AND($AM$70=0,$J$73=""),AND($AN$70=1,$J$73&lt;&gt;""))</formula>
    </cfRule>
  </conditionalFormatting>
  <conditionalFormatting sqref="AQ99:BE99">
    <cfRule type="expression" priority="39" aboveAverage="0" equalAverage="0" bottom="0" percent="0" rank="0" text="" dxfId="37">
      <formula>OR($AM$99=0, AND($AM$99=1, $G$99&lt;&gt;""))</formula>
    </cfRule>
  </conditionalFormatting>
  <conditionalFormatting sqref="B82:AK87">
    <cfRule type="expression" priority="40" aboveAverage="0" equalAverage="0" bottom="0" percent="0" rank="0" text="" dxfId="38">
      <formula>AND($AM$80=1, $H$7&lt;&gt;"")</formula>
    </cfRule>
  </conditionalFormatting>
  <conditionalFormatting sqref="B105:AK110,B112:AK127,B111:F111,B129:AK139,B128:G128">
    <cfRule type="expression" priority="41" aboveAverage="0" equalAverage="0" bottom="0" percent="0" rank="0" text="" dxfId="39">
      <formula>AND($AM$102=1, $H$7&lt;&gt;"")</formula>
    </cfRule>
  </conditionalFormatting>
  <conditionalFormatting sqref="B94:AK99">
    <cfRule type="expression" priority="42" aboveAverage="0" equalAverage="0" bottom="0" percent="0" rank="0" text="" dxfId="40">
      <formula>AND($AM$91="要件を満たす", $H$7&lt;&gt;"")</formula>
    </cfRule>
  </conditionalFormatting>
  <dataValidations count="2">
    <dataValidation allowBlank="true" operator="equal" showDropDown="false" showErrorMessage="true" showInputMessage="true" sqref="B13 L13 L15 O15:V15 AA15:AB15 AE15:AK15 L16:S16 AD20:AE20 L35:S35 AK143 E149:F149 H149:I149 K149:L149 T150" type="none">
      <formula1>0</formula1>
      <formula2>0</formula2>
    </dataValidation>
    <dataValidation allowBlank="true" operator="equal" showDropDown="false" showErrorMessage="true" showInputMessage="true" sqref="N88:P88" type="list">
      <formula1>"令和,平成"</formula1>
      <formula2>0</formula2>
    </dataValidation>
  </dataValidations>
  <printOptions headings="false" gridLines="false" gridLinesSet="true" horizontalCentered="true" verticalCentered="false"/>
  <pageMargins left="0.551388888888889" right="0.551388888888889" top="0.827083333333333" bottom="0.236111111111111"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3.xml><?xml version="1.0" encoding="utf-8"?>
<worksheet xmlns="http://schemas.openxmlformats.org/spreadsheetml/2006/main" xmlns:r="http://schemas.openxmlformats.org/officeDocument/2006/relationships">
  <sheetPr filterMode="false">
    <pageSetUpPr fitToPage="true"/>
  </sheetPr>
  <dimension ref="1:11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sheetFormatPr>
  <cols>
    <col collapsed="false" hidden="false" max="1" min="1" style="1" width="4.82186234817814"/>
    <col collapsed="false" hidden="false" max="9" min="2" style="1" width="1.39271255060729"/>
    <col collapsed="false" hidden="false" max="10" min="10" style="1" width="12.2105263157895"/>
    <col collapsed="false" hidden="false" max="11" min="11" style="1" width="9.21052631578947"/>
    <col collapsed="false" hidden="false" max="12" min="12" style="1" width="10.1781376518219"/>
    <col collapsed="false" hidden="false" max="13" min="13" style="1" width="19.4939271255061"/>
    <col collapsed="false" hidden="false" max="14" min="14" style="1" width="29.5668016194332"/>
    <col collapsed="false" hidden="false" max="15" min="15" style="3" width="15.8542510121457"/>
    <col collapsed="false" hidden="false" max="16" min="16" style="3" width="14.8906882591093"/>
    <col collapsed="false" hidden="false" max="18" min="17" style="3" width="6.74898785425101"/>
    <col collapsed="false" hidden="false" max="19" min="19" style="1" width="12.8542510121458"/>
    <col collapsed="false" hidden="false" max="20" min="20" style="3" width="6.31983805668016"/>
    <col collapsed="false" hidden="false" max="21" min="21" style="1" width="12.8542510121458"/>
    <col collapsed="false" hidden="false" max="22" min="22" style="3" width="6"/>
    <col collapsed="false" hidden="false" max="23" min="23" style="3" width="12.1052631578947"/>
    <col collapsed="false" hidden="false" max="24" min="24" style="3" width="1.39271255060729"/>
    <col collapsed="false" hidden="false" max="25" min="25" style="3" width="14.8906882591093"/>
    <col collapsed="false" hidden="false" max="26" min="26" style="472" width="12.8542510121458"/>
    <col collapsed="false" hidden="false" max="27" min="27" style="1" width="12.8542510121458"/>
    <col collapsed="false" hidden="false" max="28" min="28" style="3" width="9.85425101214575"/>
    <col collapsed="false" hidden="false" max="30" min="29" style="1" width="6.74898785425101"/>
    <col collapsed="false" hidden="false" max="31" min="31" style="3" width="6.10526315789474"/>
    <col collapsed="false" hidden="false" max="32" min="32" style="3" width="11.7813765182186"/>
    <col collapsed="false" hidden="true" max="34" min="33" style="66" width="0"/>
    <col collapsed="false" hidden="true" max="35" min="35" style="166" width="0"/>
    <col collapsed="false" hidden="true" max="36" min="36" style="66" width="0"/>
    <col collapsed="false" hidden="false" max="37" min="37" style="1" width="10.497975708502"/>
    <col collapsed="false" hidden="false" max="38" min="38" style="1" width="10.8178137651822"/>
    <col collapsed="false" hidden="false" max="40" min="39" style="1" width="24.9595141700405"/>
    <col collapsed="false" hidden="false" max="1025" min="41" style="473" width="9"/>
  </cols>
  <sheetData>
    <row r="1" customFormat="false" ht="27" hidden="false" customHeight="true" outlineLevel="0" collapsed="false">
      <c r="A1" s="474" t="s">
        <v>218</v>
      </c>
      <c r="B1" s="475"/>
      <c r="C1" s="67"/>
      <c r="D1" s="67"/>
      <c r="E1" s="67"/>
      <c r="F1" s="67"/>
      <c r="G1" s="67"/>
      <c r="H1" s="67"/>
      <c r="I1" s="67"/>
      <c r="J1" s="67"/>
      <c r="K1" s="67"/>
      <c r="L1" s="67"/>
      <c r="M1" s="67"/>
      <c r="N1" s="67"/>
      <c r="O1" s="67"/>
      <c r="P1" s="67"/>
      <c r="Q1" s="67"/>
      <c r="R1" s="67"/>
      <c r="S1" s="67"/>
      <c r="T1" s="66"/>
      <c r="U1" s="66"/>
      <c r="V1" s="66"/>
      <c r="W1" s="66"/>
      <c r="X1" s="166"/>
      <c r="Y1" s="66"/>
      <c r="Z1" s="66"/>
      <c r="AA1" s="66"/>
      <c r="AB1" s="476" t="s">
        <v>39</v>
      </c>
      <c r="AC1" s="476"/>
      <c r="AD1" s="477" t="str">
        <f aca="false">IF(基本情報入力シート!G18="","",基本情報入力シート!G18)</f>
        <v>
        </v>
      </c>
      <c r="AE1" s="477"/>
      <c r="AF1" s="477"/>
      <c r="AG1" s="0"/>
      <c r="AH1" s="0"/>
      <c r="AI1" s="66"/>
      <c r="AJ1" s="0"/>
      <c r="AK1" s="473"/>
      <c r="AL1" s="473"/>
      <c r="AM1" s="473"/>
      <c r="AN1" s="473"/>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0.5" hidden="false" customHeight="true" outlineLevel="0" collapsed="false">
      <c r="A2" s="67"/>
      <c r="B2" s="67"/>
      <c r="C2" s="67"/>
      <c r="D2" s="67"/>
      <c r="E2" s="67"/>
      <c r="F2" s="67"/>
      <c r="G2" s="67"/>
      <c r="H2" s="67"/>
      <c r="I2" s="67"/>
      <c r="J2" s="67"/>
      <c r="K2" s="67"/>
      <c r="L2" s="67"/>
      <c r="M2" s="67"/>
      <c r="N2" s="67"/>
      <c r="O2" s="67"/>
      <c r="P2" s="67"/>
      <c r="Q2" s="67"/>
      <c r="R2" s="67"/>
      <c r="S2" s="67"/>
      <c r="T2" s="66"/>
      <c r="U2" s="66"/>
      <c r="V2" s="66"/>
      <c r="W2" s="66"/>
      <c r="X2" s="166"/>
      <c r="Y2" s="66"/>
      <c r="Z2" s="66"/>
      <c r="AA2" s="66"/>
      <c r="AB2" s="66"/>
      <c r="AC2" s="66"/>
      <c r="AD2" s="66"/>
      <c r="AE2" s="66"/>
      <c r="AF2" s="66"/>
      <c r="AG2" s="0"/>
      <c r="AH2" s="166"/>
      <c r="AI2" s="66"/>
      <c r="AJ2" s="0"/>
      <c r="AK2" s="0"/>
      <c r="AL2" s="0"/>
      <c r="AM2" s="473"/>
      <c r="AN2" s="473"/>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23.25" hidden="false" customHeight="true" outlineLevel="0" collapsed="false">
      <c r="A3" s="478" t="s">
        <v>11</v>
      </c>
      <c r="B3" s="478"/>
      <c r="C3" s="478"/>
      <c r="D3" s="478"/>
      <c r="E3" s="478"/>
      <c r="F3" s="479" t="str">
        <f aca="false">IF(基本情報入力シート!M23="","",基本情報入力シート!M23)</f>
        <v>
        </v>
      </c>
      <c r="G3" s="479"/>
      <c r="H3" s="479"/>
      <c r="I3" s="479"/>
      <c r="J3" s="479"/>
      <c r="K3" s="479"/>
      <c r="L3" s="479"/>
      <c r="M3" s="479"/>
      <c r="N3" s="66"/>
      <c r="O3" s="66"/>
      <c r="P3" s="66"/>
      <c r="Q3" s="66"/>
      <c r="R3" s="66"/>
      <c r="S3" s="66"/>
      <c r="T3" s="67"/>
      <c r="U3" s="67"/>
      <c r="V3" s="66"/>
      <c r="W3" s="66"/>
      <c r="X3" s="166"/>
      <c r="Y3" s="66"/>
      <c r="Z3" s="66"/>
      <c r="AA3" s="66"/>
      <c r="AB3" s="66"/>
      <c r="AC3" s="66"/>
      <c r="AD3" s="66"/>
      <c r="AE3" s="66"/>
      <c r="AF3" s="66"/>
      <c r="AG3" s="0"/>
      <c r="AH3" s="166"/>
      <c r="AI3" s="66"/>
      <c r="AJ3" s="0"/>
      <c r="AK3" s="0"/>
      <c r="AL3" s="0"/>
      <c r="AM3" s="473"/>
      <c r="AN3" s="473"/>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1" hidden="false" customHeight="true" outlineLevel="0" collapsed="false">
      <c r="A4" s="480"/>
      <c r="B4" s="481"/>
      <c r="C4" s="481"/>
      <c r="D4" s="480"/>
      <c r="E4" s="480"/>
      <c r="F4" s="480"/>
      <c r="G4" s="480"/>
      <c r="H4" s="480"/>
      <c r="I4" s="480"/>
      <c r="J4" s="480"/>
      <c r="K4" s="480"/>
      <c r="L4" s="480"/>
      <c r="M4" s="67"/>
      <c r="N4" s="67"/>
      <c r="O4" s="67"/>
      <c r="P4" s="67"/>
      <c r="Q4" s="67"/>
      <c r="R4" s="67"/>
      <c r="S4" s="67"/>
      <c r="T4" s="67"/>
      <c r="U4" s="67"/>
      <c r="V4" s="66"/>
      <c r="W4" s="482" t="s">
        <v>219</v>
      </c>
      <c r="X4" s="66"/>
      <c r="Y4" s="483"/>
      <c r="Z4" s="483"/>
      <c r="AA4" s="483"/>
      <c r="AB4" s="483"/>
      <c r="AC4" s="483"/>
      <c r="AD4" s="483"/>
      <c r="AE4" s="483"/>
      <c r="AF4" s="483"/>
      <c r="AG4" s="483"/>
      <c r="AH4" s="483"/>
      <c r="AI4" s="66"/>
      <c r="AJ4" s="0"/>
      <c r="AK4" s="0"/>
      <c r="AL4" s="0"/>
      <c r="AM4" s="473"/>
      <c r="AN4" s="473"/>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5.5" hidden="false" customHeight="true" outlineLevel="0" collapsed="false">
      <c r="A5" s="66"/>
      <c r="B5" s="484" t="s">
        <v>220</v>
      </c>
      <c r="C5" s="484"/>
      <c r="D5" s="484"/>
      <c r="E5" s="484"/>
      <c r="F5" s="484"/>
      <c r="G5" s="484"/>
      <c r="H5" s="484"/>
      <c r="I5" s="484"/>
      <c r="J5" s="484"/>
      <c r="K5" s="484"/>
      <c r="L5" s="484"/>
      <c r="M5" s="484"/>
      <c r="N5" s="485" t="n">
        <f aca="false">IFERROR(SUM(Q:R)+SUM(Z:Z),"")</f>
        <v>0</v>
      </c>
      <c r="O5" s="486" t="s">
        <v>49</v>
      </c>
      <c r="P5" s="487"/>
      <c r="Q5" s="487"/>
      <c r="R5" s="488"/>
      <c r="S5" s="488"/>
      <c r="T5" s="488"/>
      <c r="U5" s="488"/>
      <c r="V5" s="488"/>
      <c r="W5" s="489" t="s">
        <v>221</v>
      </c>
      <c r="X5" s="490" t="s">
        <v>222</v>
      </c>
      <c r="Y5" s="490"/>
      <c r="Z5" s="490"/>
      <c r="AA5" s="490"/>
      <c r="AB5" s="491" t="n">
        <f aca="false">SUM(W:X)</f>
        <v>0</v>
      </c>
      <c r="AC5" s="492" t="str">
        <f aca="false">IF(AB6=0, "", IF(AB5&gt;=AB6,"○","×"))</f>
        <v>
        </v>
      </c>
      <c r="AD5" s="493" t="s">
        <v>223</v>
      </c>
      <c r="AE5" s="493"/>
      <c r="AF5" s="493"/>
      <c r="AG5" s="483"/>
      <c r="AH5" s="483"/>
      <c r="AI5" s="473"/>
      <c r="AJ5" s="473"/>
      <c r="AK5" s="473"/>
      <c r="AL5" s="473"/>
      <c r="AM5" s="473"/>
      <c r="AN5" s="473"/>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30.6" hidden="false" customHeight="true" outlineLevel="0" collapsed="false">
      <c r="A6" s="66"/>
      <c r="B6" s="494"/>
      <c r="C6" s="494"/>
      <c r="D6" s="495" t="s">
        <v>224</v>
      </c>
      <c r="E6" s="495"/>
      <c r="F6" s="495"/>
      <c r="G6" s="495"/>
      <c r="H6" s="495"/>
      <c r="I6" s="495"/>
      <c r="J6" s="495"/>
      <c r="K6" s="495"/>
      <c r="L6" s="495"/>
      <c r="M6" s="495"/>
      <c r="N6" s="485" t="n">
        <f aca="false">SUM(S:S, AA:AA)</f>
        <v>0</v>
      </c>
      <c r="O6" s="486" t="s">
        <v>49</v>
      </c>
      <c r="P6" s="487"/>
      <c r="Q6" s="487"/>
      <c r="R6" s="487"/>
      <c r="S6" s="487"/>
      <c r="T6" s="186"/>
      <c r="U6" s="186"/>
      <c r="V6" s="186"/>
      <c r="W6" s="489"/>
      <c r="X6" s="490" t="s">
        <v>225</v>
      </c>
      <c r="Y6" s="490"/>
      <c r="Z6" s="490"/>
      <c r="AA6" s="490"/>
      <c r="AB6" s="496" t="n">
        <f aca="false">SUM(AI:AI)</f>
        <v>0</v>
      </c>
      <c r="AC6" s="492"/>
      <c r="AD6" s="493"/>
      <c r="AE6" s="493"/>
      <c r="AF6" s="493"/>
      <c r="AG6" s="483"/>
      <c r="AH6" s="483"/>
      <c r="AI6" s="473"/>
      <c r="AJ6" s="473"/>
      <c r="AK6" s="473"/>
      <c r="AL6" s="473"/>
      <c r="AM6" s="473"/>
      <c r="AN6" s="473"/>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33" hidden="false" customHeight="true" outlineLevel="0" collapsed="false">
      <c r="A7" s="66"/>
      <c r="B7" s="497"/>
      <c r="C7" s="498"/>
      <c r="D7" s="499" t="s">
        <v>226</v>
      </c>
      <c r="E7" s="499"/>
      <c r="F7" s="499"/>
      <c r="G7" s="499"/>
      <c r="H7" s="499"/>
      <c r="I7" s="499"/>
      <c r="J7" s="499"/>
      <c r="K7" s="499"/>
      <c r="L7" s="499"/>
      <c r="M7" s="499"/>
      <c r="N7" s="485" t="n">
        <f aca="false">ROUNDDOWN(SUM(U:U,AC:AD),0)</f>
        <v>0</v>
      </c>
      <c r="O7" s="486" t="s">
        <v>49</v>
      </c>
      <c r="P7" s="487"/>
      <c r="Q7" s="487"/>
      <c r="R7" s="487"/>
      <c r="S7" s="487"/>
      <c r="T7" s="186"/>
      <c r="U7" s="186"/>
      <c r="V7" s="186"/>
      <c r="W7" s="489" t="s">
        <v>227</v>
      </c>
      <c r="X7" s="490" t="s">
        <v>222</v>
      </c>
      <c r="Y7" s="490"/>
      <c r="Z7" s="490"/>
      <c r="AA7" s="490"/>
      <c r="AB7" s="500" t="n">
        <f aca="false">SUM(AF:AF)</f>
        <v>0</v>
      </c>
      <c r="AC7" s="492" t="str">
        <f aca="false">IF(AB8=0, "", IF(AB7&gt;=AB8,"○","×"))</f>
        <v>
        </v>
      </c>
      <c r="AD7" s="493" t="s">
        <v>223</v>
      </c>
      <c r="AE7" s="493"/>
      <c r="AF7" s="493"/>
      <c r="AG7" s="483"/>
      <c r="AH7" s="483"/>
      <c r="AI7" s="473"/>
      <c r="AJ7" s="473"/>
      <c r="AK7" s="473"/>
      <c r="AL7" s="473"/>
      <c r="AM7" s="473"/>
      <c r="AN7" s="473"/>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5.5" hidden="false" customHeight="true" outlineLevel="0" collapsed="false">
      <c r="A8" s="66"/>
      <c r="B8" s="501" t="s">
        <v>228</v>
      </c>
      <c r="C8" s="501"/>
      <c r="D8" s="501"/>
      <c r="E8" s="501"/>
      <c r="F8" s="501"/>
      <c r="G8" s="501"/>
      <c r="H8" s="501"/>
      <c r="I8" s="501"/>
      <c r="J8" s="501"/>
      <c r="K8" s="501"/>
      <c r="L8" s="501"/>
      <c r="M8" s="501"/>
      <c r="N8" s="501"/>
      <c r="O8" s="501"/>
      <c r="P8" s="501"/>
      <c r="Q8" s="501"/>
      <c r="R8" s="501"/>
      <c r="S8" s="501"/>
      <c r="T8" s="501"/>
      <c r="U8" s="136"/>
      <c r="V8" s="136"/>
      <c r="W8" s="489"/>
      <c r="X8" s="490" t="s">
        <v>225</v>
      </c>
      <c r="Y8" s="490"/>
      <c r="Z8" s="490"/>
      <c r="AA8" s="490"/>
      <c r="AB8" s="496" t="n">
        <f aca="false">SUM(AJ:AJ)</f>
        <v>0</v>
      </c>
      <c r="AC8" s="492"/>
      <c r="AD8" s="493"/>
      <c r="AE8" s="493"/>
      <c r="AF8" s="493"/>
      <c r="AG8" s="0"/>
      <c r="AH8" s="0"/>
      <c r="AI8" s="1"/>
      <c r="AJ8" s="473"/>
      <c r="AK8" s="473"/>
      <c r="AL8" s="473"/>
      <c r="AM8" s="473"/>
      <c r="AN8" s="473"/>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42" hidden="false" customHeight="true" outlineLevel="0" collapsed="false">
      <c r="A9" s="67"/>
      <c r="B9" s="501"/>
      <c r="C9" s="501"/>
      <c r="D9" s="501"/>
      <c r="E9" s="501"/>
      <c r="F9" s="501"/>
      <c r="G9" s="501"/>
      <c r="H9" s="501"/>
      <c r="I9" s="501"/>
      <c r="J9" s="501"/>
      <c r="K9" s="501"/>
      <c r="L9" s="501"/>
      <c r="M9" s="501"/>
      <c r="N9" s="501"/>
      <c r="O9" s="501"/>
      <c r="P9" s="501"/>
      <c r="Q9" s="501"/>
      <c r="R9" s="501"/>
      <c r="S9" s="501"/>
      <c r="T9" s="501"/>
      <c r="U9" s="502"/>
      <c r="V9" s="502"/>
      <c r="W9" s="502"/>
      <c r="X9" s="503"/>
      <c r="Y9" s="502"/>
      <c r="Z9" s="502"/>
      <c r="AA9" s="504"/>
      <c r="AB9" s="504"/>
      <c r="AC9" s="504"/>
      <c r="AD9" s="504"/>
      <c r="AE9" s="504"/>
      <c r="AF9" s="504"/>
      <c r="AG9" s="504"/>
      <c r="AH9" s="503"/>
      <c r="AI9" s="66"/>
      <c r="AJ9" s="0"/>
      <c r="AK9" s="0"/>
      <c r="AL9" s="0"/>
      <c r="AM9" s="473"/>
      <c r="AN9" s="473"/>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4" hidden="false" customHeight="true" outlineLevel="0" collapsed="false">
      <c r="A10" s="505"/>
      <c r="B10" s="506" t="s">
        <v>229</v>
      </c>
      <c r="C10" s="506"/>
      <c r="D10" s="506"/>
      <c r="E10" s="506"/>
      <c r="F10" s="506"/>
      <c r="G10" s="506"/>
      <c r="H10" s="506"/>
      <c r="I10" s="506"/>
      <c r="J10" s="506" t="s">
        <v>230</v>
      </c>
      <c r="K10" s="507" t="s">
        <v>32</v>
      </c>
      <c r="L10" s="507"/>
      <c r="M10" s="508" t="s">
        <v>33</v>
      </c>
      <c r="N10" s="509" t="s">
        <v>34</v>
      </c>
      <c r="O10" s="510" t="s">
        <v>231</v>
      </c>
      <c r="P10" s="511" t="s">
        <v>232</v>
      </c>
      <c r="Q10" s="511"/>
      <c r="R10" s="511"/>
      <c r="S10" s="511"/>
      <c r="T10" s="511"/>
      <c r="U10" s="511"/>
      <c r="V10" s="511"/>
      <c r="W10" s="511"/>
      <c r="X10" s="511"/>
      <c r="Y10" s="511"/>
      <c r="Z10" s="511"/>
      <c r="AA10" s="511"/>
      <c r="AB10" s="511"/>
      <c r="AC10" s="511"/>
      <c r="AD10" s="511"/>
      <c r="AE10" s="511"/>
      <c r="AF10" s="511"/>
      <c r="AG10" s="512" t="s">
        <v>233</v>
      </c>
      <c r="AH10" s="513" t="s">
        <v>234</v>
      </c>
      <c r="AI10" s="512" t="s">
        <v>235</v>
      </c>
      <c r="AJ10" s="512"/>
      <c r="AK10" s="514"/>
      <c r="AL10" s="514"/>
      <c r="AM10" s="473"/>
      <c r="AN10" s="473"/>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1.75" hidden="false" customHeight="true" outlineLevel="0" collapsed="false">
      <c r="A11" s="505"/>
      <c r="B11" s="506"/>
      <c r="C11" s="506"/>
      <c r="D11" s="506"/>
      <c r="E11" s="506"/>
      <c r="F11" s="506"/>
      <c r="G11" s="506"/>
      <c r="H11" s="506"/>
      <c r="I11" s="506"/>
      <c r="J11" s="506"/>
      <c r="K11" s="507"/>
      <c r="L11" s="507"/>
      <c r="M11" s="508"/>
      <c r="N11" s="509"/>
      <c r="O11" s="510"/>
      <c r="P11" s="515" t="s">
        <v>236</v>
      </c>
      <c r="Q11" s="515"/>
      <c r="R11" s="515"/>
      <c r="S11" s="515"/>
      <c r="T11" s="515"/>
      <c r="U11" s="515"/>
      <c r="V11" s="515"/>
      <c r="W11" s="515"/>
      <c r="X11" s="515"/>
      <c r="Y11" s="516" t="s">
        <v>237</v>
      </c>
      <c r="Z11" s="516"/>
      <c r="AA11" s="516"/>
      <c r="AB11" s="516"/>
      <c r="AC11" s="516"/>
      <c r="AD11" s="516"/>
      <c r="AE11" s="516"/>
      <c r="AF11" s="516"/>
      <c r="AG11" s="512"/>
      <c r="AH11" s="513"/>
      <c r="AI11" s="512"/>
      <c r="AJ11" s="512"/>
      <c r="AK11" s="514"/>
      <c r="AL11" s="514"/>
      <c r="AM11" s="473"/>
      <c r="AN11" s="473"/>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36.75" hidden="false" customHeight="true" outlineLevel="0" collapsed="false">
      <c r="A12" s="505"/>
      <c r="B12" s="506"/>
      <c r="C12" s="506"/>
      <c r="D12" s="506"/>
      <c r="E12" s="506"/>
      <c r="F12" s="506"/>
      <c r="G12" s="506"/>
      <c r="H12" s="506"/>
      <c r="I12" s="506"/>
      <c r="J12" s="506"/>
      <c r="K12" s="507"/>
      <c r="L12" s="507"/>
      <c r="M12" s="508"/>
      <c r="N12" s="509"/>
      <c r="O12" s="510"/>
      <c r="P12" s="517" t="s">
        <v>238</v>
      </c>
      <c r="Q12" s="518" t="s">
        <v>239</v>
      </c>
      <c r="R12" s="518"/>
      <c r="S12" s="518" t="s">
        <v>240</v>
      </c>
      <c r="T12" s="518" t="s">
        <v>202</v>
      </c>
      <c r="U12" s="519" t="s">
        <v>241</v>
      </c>
      <c r="V12" s="520" t="s">
        <v>242</v>
      </c>
      <c r="W12" s="521" t="s">
        <v>243</v>
      </c>
      <c r="X12" s="521"/>
      <c r="Y12" s="522" t="s">
        <v>244</v>
      </c>
      <c r="Z12" s="518" t="s">
        <v>239</v>
      </c>
      <c r="AA12" s="523" t="s">
        <v>240</v>
      </c>
      <c r="AB12" s="523" t="s">
        <v>202</v>
      </c>
      <c r="AC12" s="519" t="s">
        <v>241</v>
      </c>
      <c r="AD12" s="519"/>
      <c r="AE12" s="520" t="s">
        <v>242</v>
      </c>
      <c r="AF12" s="524" t="s">
        <v>243</v>
      </c>
      <c r="AG12" s="512"/>
      <c r="AH12" s="513"/>
      <c r="AI12" s="512"/>
      <c r="AJ12" s="512"/>
      <c r="AK12" s="514"/>
      <c r="AL12" s="514"/>
      <c r="AM12" s="473"/>
      <c r="AN12" s="473"/>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72" hidden="false" customHeight="true" outlineLevel="0" collapsed="false">
      <c r="A13" s="505"/>
      <c r="B13" s="506"/>
      <c r="C13" s="506"/>
      <c r="D13" s="506"/>
      <c r="E13" s="506"/>
      <c r="F13" s="506"/>
      <c r="G13" s="506"/>
      <c r="H13" s="506"/>
      <c r="I13" s="506"/>
      <c r="J13" s="506"/>
      <c r="K13" s="525" t="s">
        <v>36</v>
      </c>
      <c r="L13" s="525" t="s">
        <v>37</v>
      </c>
      <c r="M13" s="508"/>
      <c r="N13" s="509"/>
      <c r="O13" s="510"/>
      <c r="P13" s="517"/>
      <c r="Q13" s="518"/>
      <c r="R13" s="518"/>
      <c r="S13" s="518"/>
      <c r="T13" s="518"/>
      <c r="U13" s="519"/>
      <c r="V13" s="520"/>
      <c r="W13" s="526" t="s">
        <v>245</v>
      </c>
      <c r="X13" s="526"/>
      <c r="Y13" s="522"/>
      <c r="Z13" s="518"/>
      <c r="AA13" s="523"/>
      <c r="AB13" s="523"/>
      <c r="AC13" s="519"/>
      <c r="AD13" s="519"/>
      <c r="AE13" s="520"/>
      <c r="AF13" s="527" t="s">
        <v>245</v>
      </c>
      <c r="AG13" s="512"/>
      <c r="AH13" s="513"/>
      <c r="AI13" s="512" t="s">
        <v>246</v>
      </c>
      <c r="AJ13" s="513" t="s">
        <v>247</v>
      </c>
      <c r="AK13" s="514"/>
      <c r="AL13" s="514"/>
      <c r="AM13" s="473"/>
      <c r="AN13" s="528"/>
      <c r="AO13" s="528"/>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s="552" customFormat="true" ht="30" hidden="false" customHeight="true" outlineLevel="0" collapsed="false">
      <c r="A14" s="529" t="s">
        <v>248</v>
      </c>
      <c r="B14" s="530" t="str">
        <f aca="false">IF(基本情報入力シート!C39="","",基本情報入力シート!C39)</f>
        <v>
        </v>
      </c>
      <c r="C14" s="530"/>
      <c r="D14" s="530"/>
      <c r="E14" s="530"/>
      <c r="F14" s="530"/>
      <c r="G14" s="530"/>
      <c r="H14" s="530"/>
      <c r="I14" s="530"/>
      <c r="J14" s="531" t="str">
        <f aca="false">IF(基本情報入力シート!M39="","",基本情報入力シート!M39)</f>
        <v>
        </v>
      </c>
      <c r="K14" s="532" t="str">
        <f aca="false">IF(基本情報入力シート!R39="","",基本情報入力シート!R39)</f>
        <v>
        </v>
      </c>
      <c r="L14" s="532" t="str">
        <f aca="false">IF(基本情報入力シート!W39="","",基本情報入力シート!W39)</f>
        <v>
        </v>
      </c>
      <c r="M14" s="531" t="str">
        <f aca="false">IF(基本情報入力シート!X39="","",基本情報入力シート!X39)</f>
        <v>
        </v>
      </c>
      <c r="N14" s="533" t="str">
        <f aca="false">IF(基本情報入力シート!Y39="","",基本情報入力シート!Y39)</f>
        <v>
        </v>
      </c>
      <c r="O14" s="534"/>
      <c r="P14" s="535"/>
      <c r="Q14" s="536"/>
      <c r="R14" s="536"/>
      <c r="S14" s="537" t="e">
        <f aca="false">IFERROR(ROUNDDOWN(Q14*VLOOKUP(N14,),0))</f>
        <v>#VALUE!</v>
      </c>
      <c r="T14" s="538"/>
      <c r="U14" s="539" t="e">
        <f aca="false">IFERROR(IF(AG14&lt;&gt;"",Q14*VLOOKUP(N14,)))</f>
        <v>#VALUE!</v>
      </c>
      <c r="V14" s="540"/>
      <c r="W14" s="541"/>
      <c r="X14" s="541"/>
      <c r="Y14" s="542"/>
      <c r="Z14" s="543"/>
      <c r="AA14" s="544" t="e">
        <f aca="false">IFERROR(IF(Y14="ー", "", ROUNDDOWN(Z14*VLOOKUP(N14,),0)))</f>
        <v>#VALUE!</v>
      </c>
      <c r="AB14" s="545"/>
      <c r="AC14" s="539" t="e">
        <f aca="false">IFERROR(IF(AG14&lt;&gt;"",Z14*VLOOKUP(N14,)))</f>
        <v>#VALUE!</v>
      </c>
      <c r="AD14" s="539"/>
      <c r="AE14" s="540"/>
      <c r="AF14" s="546"/>
      <c r="AG14" s="547" t="e">
        <f aca="false">IFERROR(VLOOKUP(O14,))</f>
        <v>#VALUE!</v>
      </c>
      <c r="AH14" s="548" t="e">
        <f aca="false">IFERROR(VLOOKUP(N14,))</f>
        <v>#VALUE!</v>
      </c>
      <c r="AI14" s="549" t="e">
        <f aca="false">IF(AND(OR(P14="処遇改善加算Ⅰ",P14="処遇改善加算Ⅱ"),AH14="対象"), 1,"")</f>
        <v>#VALUE!</v>
      </c>
      <c r="AJ14" s="550" t="str">
        <f aca="false">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v>
      </c>
      <c r="AK14" s="551"/>
      <c r="AL14" s="551"/>
      <c r="AN14" s="553"/>
      <c r="AO14" s="553"/>
    </row>
    <row r="15" customFormat="false" ht="30" hidden="false" customHeight="true" outlineLevel="0" collapsed="false">
      <c r="A15" s="554" t="n">
        <v>2</v>
      </c>
      <c r="B15" s="555" t="str">
        <f aca="false">IF(基本情報入力シート!C40="","",基本情報入力シート!C40)</f>
        <v>
        </v>
      </c>
      <c r="C15" s="555"/>
      <c r="D15" s="555"/>
      <c r="E15" s="555"/>
      <c r="F15" s="555"/>
      <c r="G15" s="555"/>
      <c r="H15" s="555"/>
      <c r="I15" s="555"/>
      <c r="J15" s="556" t="str">
        <f aca="false">IF(基本情報入力シート!M40="","",基本情報入力シート!M40)</f>
        <v>
        </v>
      </c>
      <c r="K15" s="557" t="str">
        <f aca="false">IF(基本情報入力シート!R40="","",基本情報入力シート!R40)</f>
        <v>
        </v>
      </c>
      <c r="L15" s="557" t="str">
        <f aca="false">IF(基本情報入力シート!W40="","",基本情報入力シート!W40)</f>
        <v>
        </v>
      </c>
      <c r="M15" s="556" t="str">
        <f aca="false">IF(基本情報入力シート!X40="","",基本情報入力シート!X40)</f>
        <v>
        </v>
      </c>
      <c r="N15" s="558" t="str">
        <f aca="false">IF(基本情報入力シート!Y40="","",基本情報入力シート!Y40)</f>
        <v>
        </v>
      </c>
      <c r="O15" s="559"/>
      <c r="P15" s="560"/>
      <c r="Q15" s="561"/>
      <c r="R15" s="561"/>
      <c r="S15" s="562" t="e">
        <f aca="false">IFERROR(ROUNDDOWN(Q15*VLOOKUP(N15,),0))</f>
        <v>#VALUE!</v>
      </c>
      <c r="T15" s="563"/>
      <c r="U15" s="564" t="e">
        <f aca="false">IFERROR(IF(AG15&lt;&gt;"",Q15*VLOOKUP(N15,)))</f>
        <v>#VALUE!</v>
      </c>
      <c r="V15" s="565"/>
      <c r="W15" s="566"/>
      <c r="X15" s="566"/>
      <c r="Y15" s="567"/>
      <c r="Z15" s="568"/>
      <c r="AA15" s="569" t="e">
        <f aca="false">IFERROR(IF(Y15="ー", "", ROUNDDOWN(Z15*VLOOKUP(N15,),0)))</f>
        <v>#VALUE!</v>
      </c>
      <c r="AB15" s="570"/>
      <c r="AC15" s="564" t="e">
        <f aca="false">IFERROR(IF(AG15&lt;&gt;"",Z15*VLOOKUP(N15,)))</f>
        <v>#VALUE!</v>
      </c>
      <c r="AD15" s="564"/>
      <c r="AE15" s="571"/>
      <c r="AF15" s="572"/>
      <c r="AG15" s="547" t="e">
        <f aca="false">IFERROR(VLOOKUP(O15,))</f>
        <v>#VALUE!</v>
      </c>
      <c r="AH15" s="548" t="e">
        <f aca="false">IFERROR(VLOOKUP(N15,))</f>
        <v>#VALUE!</v>
      </c>
      <c r="AI15" s="549" t="e">
        <f aca="false">IF(AND(OR(P15="処遇改善加算Ⅰ",P15="処遇改善加算Ⅱ"),AH15="対象"), 1,"")</f>
        <v>#VALUE!</v>
      </c>
      <c r="AJ15" s="550" t="str">
        <f aca="false">IF(OR(Y15="処遇改善加算Ⅰ",Y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v>
      </c>
      <c r="AK15" s="551"/>
      <c r="AL15" s="551"/>
      <c r="AM15" s="473"/>
      <c r="AN15" s="553"/>
      <c r="AO15" s="553"/>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30" hidden="false" customHeight="true" outlineLevel="0" collapsed="false">
      <c r="A16" s="554" t="n">
        <v>3</v>
      </c>
      <c r="B16" s="555" t="str">
        <f aca="false">IF(基本情報入力シート!C41="","",基本情報入力シート!C41)</f>
        <v>
        </v>
      </c>
      <c r="C16" s="555"/>
      <c r="D16" s="555"/>
      <c r="E16" s="555"/>
      <c r="F16" s="555"/>
      <c r="G16" s="555"/>
      <c r="H16" s="555"/>
      <c r="I16" s="555"/>
      <c r="J16" s="556" t="str">
        <f aca="false">IF(基本情報入力シート!M41="","",基本情報入力シート!M41)</f>
        <v>
        </v>
      </c>
      <c r="K16" s="557" t="str">
        <f aca="false">IF(基本情報入力シート!R41="","",基本情報入力シート!R41)</f>
        <v>
        </v>
      </c>
      <c r="L16" s="557" t="str">
        <f aca="false">IF(基本情報入力シート!W41="","",基本情報入力シート!W41)</f>
        <v>
        </v>
      </c>
      <c r="M16" s="556" t="str">
        <f aca="false">IF(基本情報入力シート!X41="","",基本情報入力シート!X41)</f>
        <v>
        </v>
      </c>
      <c r="N16" s="558" t="str">
        <f aca="false">IF(基本情報入力シート!Y41="","",基本情報入力シート!Y41)</f>
        <v>
        </v>
      </c>
      <c r="O16" s="559"/>
      <c r="P16" s="560"/>
      <c r="Q16" s="561"/>
      <c r="R16" s="561"/>
      <c r="S16" s="562" t="e">
        <f aca="false">IFERROR(ROUNDDOWN(Q16*VLOOKUP(N16,),0))</f>
        <v>#VALUE!</v>
      </c>
      <c r="T16" s="563"/>
      <c r="U16" s="564" t="e">
        <f aca="false">IFERROR(IF(AG16&lt;&gt;"",Q16*VLOOKUP(N16,)))</f>
        <v>#VALUE!</v>
      </c>
      <c r="V16" s="565"/>
      <c r="W16" s="566"/>
      <c r="X16" s="566"/>
      <c r="Y16" s="567"/>
      <c r="Z16" s="568"/>
      <c r="AA16" s="569" t="e">
        <f aca="false">IFERROR(IF(Y16="ー", "", ROUNDDOWN(Z16*VLOOKUP(N16,),0)))</f>
        <v>#VALUE!</v>
      </c>
      <c r="AB16" s="570"/>
      <c r="AC16" s="564" t="e">
        <f aca="false">IFERROR(IF(AG16&lt;&gt;"",Z16*VLOOKUP(N16,)))</f>
        <v>#VALUE!</v>
      </c>
      <c r="AD16" s="564"/>
      <c r="AE16" s="571"/>
      <c r="AF16" s="572"/>
      <c r="AG16" s="547" t="e">
        <f aca="false">IFERROR(VLOOKUP(O16,))</f>
        <v>#VALUE!</v>
      </c>
      <c r="AH16" s="548" t="e">
        <f aca="false">IFERROR(VLOOKUP(N16,))</f>
        <v>#VALUE!</v>
      </c>
      <c r="AI16" s="549" t="e">
        <f aca="false">IF(AND(OR(P16="処遇改善加算Ⅰ",P16="処遇改善加算Ⅱ"),AH16="対象"), 1,"")</f>
        <v>#VALUE!</v>
      </c>
      <c r="AJ16" s="550" t="str">
        <f aca="false">IF(OR(Y16="処遇改善加算Ⅰ",Y16="処遇改善加算Ⅱ"),IF(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（病院等（老健以外）)",N16&lt;&gt;"（介護予防）短期入所療養介護（医療院）"),1,""),"")</f>
        <v>
        </v>
      </c>
      <c r="AK16" s="551"/>
      <c r="AL16" s="551"/>
      <c r="AM16" s="473"/>
      <c r="AN16" s="553"/>
      <c r="AO16" s="553"/>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30" hidden="false" customHeight="true" outlineLevel="0" collapsed="false">
      <c r="A17" s="554" t="n">
        <v>4</v>
      </c>
      <c r="B17" s="555" t="str">
        <f aca="false">IF(基本情報入力シート!C42="","",基本情報入力シート!C42)</f>
        <v>
        </v>
      </c>
      <c r="C17" s="555"/>
      <c r="D17" s="555"/>
      <c r="E17" s="555"/>
      <c r="F17" s="555"/>
      <c r="G17" s="555"/>
      <c r="H17" s="555"/>
      <c r="I17" s="555"/>
      <c r="J17" s="556" t="str">
        <f aca="false">IF(基本情報入力シート!M42="","",基本情報入力シート!M42)</f>
        <v>
        </v>
      </c>
      <c r="K17" s="557" t="str">
        <f aca="false">IF(基本情報入力シート!R42="","",基本情報入力シート!R42)</f>
        <v>
        </v>
      </c>
      <c r="L17" s="557" t="str">
        <f aca="false">IF(基本情報入力シート!W42="","",基本情報入力シート!W42)</f>
        <v>
        </v>
      </c>
      <c r="M17" s="556" t="str">
        <f aca="false">IF(基本情報入力シート!X42="","",基本情報入力シート!X42)</f>
        <v>
        </v>
      </c>
      <c r="N17" s="558" t="str">
        <f aca="false">IF(基本情報入力シート!Y42="","",基本情報入力シート!Y42)</f>
        <v>
        </v>
      </c>
      <c r="O17" s="559"/>
      <c r="P17" s="560"/>
      <c r="Q17" s="561"/>
      <c r="R17" s="561"/>
      <c r="S17" s="562" t="e">
        <f aca="false">IFERROR(ROUNDDOWN(Q17*VLOOKUP(N17,),0))</f>
        <v>#VALUE!</v>
      </c>
      <c r="T17" s="573"/>
      <c r="U17" s="564" t="e">
        <f aca="false">IFERROR(IF(AG17&lt;&gt;"",Q17*VLOOKUP(N17,)))</f>
        <v>#VALUE!</v>
      </c>
      <c r="V17" s="565"/>
      <c r="W17" s="566"/>
      <c r="X17" s="566"/>
      <c r="Y17" s="567"/>
      <c r="Z17" s="568"/>
      <c r="AA17" s="569" t="e">
        <f aca="false">IFERROR(IF(Y17="ー", "", ROUNDDOWN(Z17*VLOOKUP(N17,),0)))</f>
        <v>#VALUE!</v>
      </c>
      <c r="AB17" s="570"/>
      <c r="AC17" s="564" t="e">
        <f aca="false">IFERROR(IF(AG17&lt;&gt;"",Z17*VLOOKUP(N17,)))</f>
        <v>#VALUE!</v>
      </c>
      <c r="AD17" s="564"/>
      <c r="AE17" s="571"/>
      <c r="AF17" s="572"/>
      <c r="AG17" s="547" t="e">
        <f aca="false">IFERROR(VLOOKUP(O17,))</f>
        <v>#VALUE!</v>
      </c>
      <c r="AH17" s="548" t="e">
        <f aca="false">IFERROR(VLOOKUP(N17,))</f>
        <v>#VALUE!</v>
      </c>
      <c r="AI17" s="549" t="e">
        <f aca="false">IF(AND(OR(P17="処遇改善加算Ⅰ",P17="処遇改善加算Ⅱ"),AH17="対象"), 1,"")</f>
        <v>#VALUE!</v>
      </c>
      <c r="AJ17" s="550" t="str">
        <f aca="false">IF(OR(Y17="処遇改善加算Ⅰ",Y17="処遇改善加算Ⅱ"),IF(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（病院等（老健以外）)",N17&lt;&gt;"（介護予防）短期入所療養介護（医療院）"),1,""),"")</f>
        <v>
        </v>
      </c>
      <c r="AK17" s="551"/>
      <c r="AL17" s="551"/>
      <c r="AM17" s="473"/>
      <c r="AN17" s="553"/>
      <c r="AO17" s="553"/>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30" hidden="false" customHeight="true" outlineLevel="0" collapsed="false">
      <c r="A18" s="554" t="n">
        <v>5</v>
      </c>
      <c r="B18" s="555" t="str">
        <f aca="false">IF(基本情報入力シート!C43="","",基本情報入力シート!C43)</f>
        <v>
        </v>
      </c>
      <c r="C18" s="555"/>
      <c r="D18" s="555"/>
      <c r="E18" s="555"/>
      <c r="F18" s="555"/>
      <c r="G18" s="555"/>
      <c r="H18" s="555"/>
      <c r="I18" s="555"/>
      <c r="J18" s="556" t="str">
        <f aca="false">IF(基本情報入力シート!M43="","",基本情報入力シート!M43)</f>
        <v>
        </v>
      </c>
      <c r="K18" s="557" t="str">
        <f aca="false">IF(基本情報入力シート!R43="","",基本情報入力シート!R43)</f>
        <v>
        </v>
      </c>
      <c r="L18" s="557" t="str">
        <f aca="false">IF(基本情報入力シート!W43="","",基本情報入力シート!W43)</f>
        <v>
        </v>
      </c>
      <c r="M18" s="556" t="str">
        <f aca="false">IF(基本情報入力シート!X43="","",基本情報入力シート!X43)</f>
        <v>
        </v>
      </c>
      <c r="N18" s="558" t="str">
        <f aca="false">IF(基本情報入力シート!Y43="","",基本情報入力シート!Y43)</f>
        <v>
        </v>
      </c>
      <c r="O18" s="559"/>
      <c r="P18" s="574"/>
      <c r="Q18" s="561"/>
      <c r="R18" s="561"/>
      <c r="S18" s="562" t="e">
        <f aca="false">IFERROR(ROUNDDOWN(Q18*VLOOKUP(N18,),0))</f>
        <v>#VALUE!</v>
      </c>
      <c r="T18" s="563"/>
      <c r="U18" s="564" t="e">
        <f aca="false">IFERROR(IF(AG18&lt;&gt;"",Q18*VLOOKUP(N18,)))</f>
        <v>#VALUE!</v>
      </c>
      <c r="V18" s="565"/>
      <c r="W18" s="566"/>
      <c r="X18" s="566"/>
      <c r="Y18" s="567"/>
      <c r="Z18" s="568"/>
      <c r="AA18" s="569" t="e">
        <f aca="false">IFERROR(IF(Y18="ー", "", ROUNDDOWN(Z18*VLOOKUP(N18,),0)))</f>
        <v>#VALUE!</v>
      </c>
      <c r="AB18" s="570"/>
      <c r="AC18" s="564" t="e">
        <f aca="false">IFERROR(IF(AG18&lt;&gt;"",Z18*VLOOKUP(N18,)))</f>
        <v>#VALUE!</v>
      </c>
      <c r="AD18" s="564"/>
      <c r="AE18" s="571"/>
      <c r="AF18" s="572"/>
      <c r="AG18" s="547" t="e">
        <f aca="false">IFERROR(VLOOKUP(O18,))</f>
        <v>#VALUE!</v>
      </c>
      <c r="AH18" s="548" t="e">
        <f aca="false">IFERROR(VLOOKUP(N18,))</f>
        <v>#VALUE!</v>
      </c>
      <c r="AI18" s="549" t="e">
        <f aca="false">IF(AND(OR(P18="処遇改善加算Ⅰ",P18="処遇改善加算Ⅱ"),AH18="対象"), 1,"")</f>
        <v>#VALUE!</v>
      </c>
      <c r="AJ18" s="550" t="str">
        <f aca="false">IF(OR(Y18="処遇改善加算Ⅰ",Y18="処遇改善加算Ⅱ"),IF(AND(N18&lt;&gt;"訪問型サービス（総合事業）",N18&lt;&gt;"通所型サービス（総合事業）",N18&lt;&gt;"（介護予防）短期入所生活介護",N18&lt;&gt;"（介護予防）短期入所療養介護（老健）",N18&lt;&gt;"（介護予防）短期入所療養介護 （病院等（老健以外）)",N18&lt;&gt;"（介護予防）短期入所療養介護（医療院）"),1,""),"")</f>
        <v>
        </v>
      </c>
      <c r="AK18" s="551"/>
      <c r="AL18" s="551"/>
      <c r="AM18" s="473"/>
      <c r="AN18" s="553"/>
      <c r="AO18" s="553"/>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30" hidden="false" customHeight="true" outlineLevel="0" collapsed="false">
      <c r="A19" s="554" t="n">
        <v>6</v>
      </c>
      <c r="B19" s="555" t="str">
        <f aca="false">IF(基本情報入力シート!C44="","",基本情報入力シート!C44)</f>
        <v>
        </v>
      </c>
      <c r="C19" s="555"/>
      <c r="D19" s="555"/>
      <c r="E19" s="555"/>
      <c r="F19" s="555"/>
      <c r="G19" s="555"/>
      <c r="H19" s="555"/>
      <c r="I19" s="555"/>
      <c r="J19" s="556" t="str">
        <f aca="false">IF(基本情報入力シート!M44="","",基本情報入力シート!M44)</f>
        <v>
        </v>
      </c>
      <c r="K19" s="557" t="str">
        <f aca="false">IF(基本情報入力シート!R44="","",基本情報入力シート!R44)</f>
        <v>
        </v>
      </c>
      <c r="L19" s="557" t="str">
        <f aca="false">IF(基本情報入力シート!W44="","",基本情報入力シート!W44)</f>
        <v>
        </v>
      </c>
      <c r="M19" s="556" t="str">
        <f aca="false">IF(基本情報入力シート!X44="","",基本情報入力シート!X44)</f>
        <v>
        </v>
      </c>
      <c r="N19" s="558" t="str">
        <f aca="false">IF(基本情報入力シート!Y44="","",基本情報入力シート!Y44)</f>
        <v>
        </v>
      </c>
      <c r="O19" s="559"/>
      <c r="P19" s="574"/>
      <c r="Q19" s="561"/>
      <c r="R19" s="561"/>
      <c r="S19" s="562" t="e">
        <f aca="false">IFERROR(ROUNDDOWN(Q19*VLOOKUP(N19,),0))</f>
        <v>#VALUE!</v>
      </c>
      <c r="T19" s="563"/>
      <c r="U19" s="564" t="e">
        <f aca="false">IFERROR(IF(AG19&lt;&gt;"",Q19*VLOOKUP(N19,)))</f>
        <v>#VALUE!</v>
      </c>
      <c r="V19" s="565"/>
      <c r="W19" s="566"/>
      <c r="X19" s="566"/>
      <c r="Y19" s="567"/>
      <c r="Z19" s="568"/>
      <c r="AA19" s="569" t="e">
        <f aca="false">IFERROR(IF(Y19="ー", "", ROUNDDOWN(Z19*VLOOKUP(N19,),0)))</f>
        <v>#VALUE!</v>
      </c>
      <c r="AB19" s="570"/>
      <c r="AC19" s="564" t="e">
        <f aca="false">IFERROR(IF(AG19&lt;&gt;"",Z19*VLOOKUP(N19,)))</f>
        <v>#VALUE!</v>
      </c>
      <c r="AD19" s="564"/>
      <c r="AE19" s="571"/>
      <c r="AF19" s="572"/>
      <c r="AG19" s="547" t="e">
        <f aca="false">IFERROR(VLOOKUP(O19,))</f>
        <v>#VALUE!</v>
      </c>
      <c r="AH19" s="548" t="e">
        <f aca="false">IFERROR(VLOOKUP(N19,))</f>
        <v>#VALUE!</v>
      </c>
      <c r="AI19" s="549" t="e">
        <f aca="false">IF(AND(OR(P19="処遇改善加算Ⅰ",P19="処遇改善加算Ⅱ"),AH19="対象"), 1,"")</f>
        <v>#VALUE!</v>
      </c>
      <c r="AJ19" s="550" t="str">
        <f aca="false">IF(OR(Y19="処遇改善加算Ⅰ",Y19="処遇改善加算Ⅱ"),IF(AND(N19&lt;&gt;"訪問型サービス（総合事業）",N19&lt;&gt;"通所型サービス（総合事業）",N19&lt;&gt;"（介護予防）短期入所生活介護",N19&lt;&gt;"（介護予防）短期入所療養介護（老健）",N19&lt;&gt;"（介護予防）短期入所療養介護 （病院等（老健以外）)",N19&lt;&gt;"（介護予防）短期入所療養介護（医療院）"),1,""),"")</f>
        <v>
        </v>
      </c>
      <c r="AK19" s="551"/>
      <c r="AL19" s="551"/>
      <c r="AM19" s="473"/>
      <c r="AN19" s="553"/>
      <c r="AO19" s="553"/>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30" hidden="false" customHeight="true" outlineLevel="0" collapsed="false">
      <c r="A20" s="554" t="n">
        <v>7</v>
      </c>
      <c r="B20" s="555" t="str">
        <f aca="false">IF(基本情報入力シート!C45="","",基本情報入力シート!C45)</f>
        <v>
        </v>
      </c>
      <c r="C20" s="555"/>
      <c r="D20" s="555"/>
      <c r="E20" s="555"/>
      <c r="F20" s="555"/>
      <c r="G20" s="555"/>
      <c r="H20" s="555"/>
      <c r="I20" s="555"/>
      <c r="J20" s="556" t="str">
        <f aca="false">IF(基本情報入力シート!M45="","",基本情報入力シート!M45)</f>
        <v>
        </v>
      </c>
      <c r="K20" s="557" t="str">
        <f aca="false">IF(基本情報入力シート!R45="","",基本情報入力シート!R45)</f>
        <v>
        </v>
      </c>
      <c r="L20" s="557" t="str">
        <f aca="false">IF(基本情報入力シート!W45="","",基本情報入力シート!W45)</f>
        <v>
        </v>
      </c>
      <c r="M20" s="556" t="str">
        <f aca="false">IF(基本情報入力シート!X45="","",基本情報入力シート!X45)</f>
        <v>
        </v>
      </c>
      <c r="N20" s="558" t="str">
        <f aca="false">IF(基本情報入力シート!Y45="","",基本情報入力シート!Y45)</f>
        <v>
        </v>
      </c>
      <c r="O20" s="559"/>
      <c r="P20" s="575"/>
      <c r="Q20" s="561"/>
      <c r="R20" s="561"/>
      <c r="S20" s="562" t="e">
        <f aca="false">IFERROR(ROUNDDOWN(Q20*VLOOKUP(N20,),0))</f>
        <v>#VALUE!</v>
      </c>
      <c r="T20" s="573"/>
      <c r="U20" s="564" t="e">
        <f aca="false">IFERROR(IF(AG20&lt;&gt;"",Q20*VLOOKUP(N20,)))</f>
        <v>#VALUE!</v>
      </c>
      <c r="V20" s="565"/>
      <c r="W20" s="566"/>
      <c r="X20" s="566"/>
      <c r="Y20" s="567"/>
      <c r="Z20" s="568"/>
      <c r="AA20" s="569" t="e">
        <f aca="false">IFERROR(IF(Y20="ー", "", ROUNDDOWN(Z20*VLOOKUP(N20,),0)))</f>
        <v>#VALUE!</v>
      </c>
      <c r="AB20" s="570"/>
      <c r="AC20" s="564" t="e">
        <f aca="false">IFERROR(IF(AG20&lt;&gt;"",Z20*VLOOKUP(N20,)))</f>
        <v>#VALUE!</v>
      </c>
      <c r="AD20" s="564"/>
      <c r="AE20" s="571"/>
      <c r="AF20" s="572"/>
      <c r="AG20" s="547" t="e">
        <f aca="false">IFERROR(VLOOKUP(O20,))</f>
        <v>#VALUE!</v>
      </c>
      <c r="AH20" s="548" t="e">
        <f aca="false">IFERROR(VLOOKUP(N20,))</f>
        <v>#VALUE!</v>
      </c>
      <c r="AI20" s="549" t="e">
        <f aca="false">IF(AND(OR(P20="処遇改善加算Ⅰ",P20="処遇改善加算Ⅱ"),AH20="対象"), 1,"")</f>
        <v>#VALUE!</v>
      </c>
      <c r="AJ20" s="550" t="str">
        <f aca="false">IF(OR(Y20="処遇改善加算Ⅰ",Y20="処遇改善加算Ⅱ"),IF(AND(N20&lt;&gt;"訪問型サービス（総合事業）",N20&lt;&gt;"通所型サービス（総合事業）",N20&lt;&gt;"（介護予防）短期入所生活介護",N20&lt;&gt;"（介護予防）短期入所療養介護（老健）",N20&lt;&gt;"（介護予防）短期入所療養介護 （病院等（老健以外）)",N20&lt;&gt;"（介護予防）短期入所療養介護（医療院）"),1,""),"")</f>
        <v>
        </v>
      </c>
      <c r="AK20" s="551"/>
      <c r="AL20" s="551"/>
      <c r="AM20" s="473"/>
      <c r="AN20" s="553"/>
      <c r="AO20" s="553"/>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30" hidden="false" customHeight="true" outlineLevel="0" collapsed="false">
      <c r="A21" s="554" t="n">
        <v>8</v>
      </c>
      <c r="B21" s="555" t="str">
        <f aca="false">IF(基本情報入力シート!C46="","",基本情報入力シート!C46)</f>
        <v>
        </v>
      </c>
      <c r="C21" s="555"/>
      <c r="D21" s="555"/>
      <c r="E21" s="555"/>
      <c r="F21" s="555"/>
      <c r="G21" s="555"/>
      <c r="H21" s="555"/>
      <c r="I21" s="555"/>
      <c r="J21" s="556" t="str">
        <f aca="false">IF(基本情報入力シート!M46="","",基本情報入力シート!M46)</f>
        <v>
        </v>
      </c>
      <c r="K21" s="557" t="str">
        <f aca="false">IF(基本情報入力シート!R46="","",基本情報入力シート!R46)</f>
        <v>
        </v>
      </c>
      <c r="L21" s="557" t="str">
        <f aca="false">IF(基本情報入力シート!W46="","",基本情報入力シート!W46)</f>
        <v>
        </v>
      </c>
      <c r="M21" s="556" t="str">
        <f aca="false">IF(基本情報入力シート!X46="","",基本情報入力シート!X46)</f>
        <v>
        </v>
      </c>
      <c r="N21" s="558" t="str">
        <f aca="false">IF(基本情報入力シート!Y46="","",基本情報入力シート!Y46)</f>
        <v>
        </v>
      </c>
      <c r="O21" s="559"/>
      <c r="P21" s="575"/>
      <c r="Q21" s="561"/>
      <c r="R21" s="561"/>
      <c r="S21" s="562" t="e">
        <f aca="false">IFERROR(ROUNDDOWN(Q21*VLOOKUP(N21,),0))</f>
        <v>#VALUE!</v>
      </c>
      <c r="T21" s="563"/>
      <c r="U21" s="564" t="e">
        <f aca="false">IFERROR(IF(AG21&lt;&gt;"",Q21*VLOOKUP(N21,)))</f>
        <v>#VALUE!</v>
      </c>
      <c r="V21" s="565"/>
      <c r="W21" s="566"/>
      <c r="X21" s="566"/>
      <c r="Y21" s="567"/>
      <c r="Z21" s="568"/>
      <c r="AA21" s="569" t="e">
        <f aca="false">IFERROR(IF(Y21="ー", "", ROUNDDOWN(Z21*VLOOKUP(N21,),0)))</f>
        <v>#VALUE!</v>
      </c>
      <c r="AB21" s="570"/>
      <c r="AC21" s="564" t="e">
        <f aca="false">IFERROR(IF(AG21&lt;&gt;"",Z21*VLOOKUP(N21,)))</f>
        <v>#VALUE!</v>
      </c>
      <c r="AD21" s="564"/>
      <c r="AE21" s="571"/>
      <c r="AF21" s="572"/>
      <c r="AG21" s="547" t="e">
        <f aca="false">IFERROR(VLOOKUP(O21,))</f>
        <v>#VALUE!</v>
      </c>
      <c r="AH21" s="548" t="e">
        <f aca="false">IFERROR(VLOOKUP(N21,))</f>
        <v>#VALUE!</v>
      </c>
      <c r="AI21" s="549" t="e">
        <f aca="false">IF(AND(OR(P21="処遇改善加算Ⅰ",P21="処遇改善加算Ⅱ"),AH21="対象"), 1,"")</f>
        <v>#VALUE!</v>
      </c>
      <c r="AJ21" s="550" t="str">
        <f aca="false">IF(OR(Y21="処遇改善加算Ⅰ",Y21="処遇改善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v>
      </c>
      <c r="AK21" s="551"/>
      <c r="AL21" s="551"/>
      <c r="AM21" s="473"/>
      <c r="AN21" s="553"/>
      <c r="AO21" s="553"/>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30" hidden="false" customHeight="true" outlineLevel="0" collapsed="false">
      <c r="A22" s="554" t="n">
        <v>9</v>
      </c>
      <c r="B22" s="555" t="str">
        <f aca="false">IF(基本情報入力シート!C47="","",基本情報入力シート!C47)</f>
        <v>
        </v>
      </c>
      <c r="C22" s="555"/>
      <c r="D22" s="555"/>
      <c r="E22" s="555"/>
      <c r="F22" s="555"/>
      <c r="G22" s="555"/>
      <c r="H22" s="555"/>
      <c r="I22" s="555"/>
      <c r="J22" s="556" t="str">
        <f aca="false">IF(基本情報入力シート!M47="","",基本情報入力シート!M47)</f>
        <v>
        </v>
      </c>
      <c r="K22" s="557" t="str">
        <f aca="false">IF(基本情報入力シート!R47="","",基本情報入力シート!R47)</f>
        <v>
        </v>
      </c>
      <c r="L22" s="557" t="str">
        <f aca="false">IF(基本情報入力シート!W47="","",基本情報入力シート!W47)</f>
        <v>
        </v>
      </c>
      <c r="M22" s="556" t="str">
        <f aca="false">IF(基本情報入力シート!X47="","",基本情報入力シート!X47)</f>
        <v>
        </v>
      </c>
      <c r="N22" s="558" t="str">
        <f aca="false">IF(基本情報入力シート!Y47="","",基本情報入力シート!Y47)</f>
        <v>
        </v>
      </c>
      <c r="O22" s="559"/>
      <c r="P22" s="574"/>
      <c r="Q22" s="561"/>
      <c r="R22" s="561"/>
      <c r="S22" s="562" t="e">
        <f aca="false">IFERROR(ROUNDDOWN(Q22*VLOOKUP(N22,),0))</f>
        <v>#VALUE!</v>
      </c>
      <c r="T22" s="563"/>
      <c r="U22" s="564" t="e">
        <f aca="false">IFERROR(IF(AG22&lt;&gt;"",Q22*VLOOKUP(N22,)))</f>
        <v>#VALUE!</v>
      </c>
      <c r="V22" s="565"/>
      <c r="W22" s="566"/>
      <c r="X22" s="566"/>
      <c r="Y22" s="567"/>
      <c r="Z22" s="568"/>
      <c r="AA22" s="569" t="e">
        <f aca="false">IFERROR(IF(Y22="ー", "", ROUNDDOWN(Z22*VLOOKUP(N22,),0)))</f>
        <v>#VALUE!</v>
      </c>
      <c r="AB22" s="570"/>
      <c r="AC22" s="564" t="e">
        <f aca="false">IFERROR(IF(AG22&lt;&gt;"",Z22*VLOOKUP(N22,)))</f>
        <v>#VALUE!</v>
      </c>
      <c r="AD22" s="564"/>
      <c r="AE22" s="571"/>
      <c r="AF22" s="572"/>
      <c r="AG22" s="547" t="e">
        <f aca="false">IFERROR(VLOOKUP(O22,))</f>
        <v>#VALUE!</v>
      </c>
      <c r="AH22" s="548" t="e">
        <f aca="false">IFERROR(VLOOKUP(N22,))</f>
        <v>#VALUE!</v>
      </c>
      <c r="AI22" s="549" t="e">
        <f aca="false">IF(AND(OR(P22="処遇改善加算Ⅰ",P22="処遇改善加算Ⅱ"),AH22="対象"), 1,"")</f>
        <v>#VALUE!</v>
      </c>
      <c r="AJ22" s="550" t="str">
        <f aca="false">IF(OR(Y22="処遇改善加算Ⅰ",Y22="処遇改善加算Ⅱ"),IF(AND(N22&lt;&gt;"訪問型サービス（総合事業）",N22&lt;&gt;"通所型サービス（総合事業）",N22&lt;&gt;"（介護予防）短期入所生活介護",N22&lt;&gt;"（介護予防）短期入所療養介護（老健）",N22&lt;&gt;"（介護予防）短期入所療養介護 （病院等（老健以外）)",N22&lt;&gt;"（介護予防）短期入所療養介護（医療院）"),1,""),"")</f>
        <v>
        </v>
      </c>
      <c r="AK22" s="551"/>
      <c r="AL22" s="551"/>
      <c r="AM22" s="473"/>
      <c r="AN22" s="528"/>
      <c r="AO22" s="528"/>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30" hidden="false" customHeight="true" outlineLevel="0" collapsed="false">
      <c r="A23" s="554" t="n">
        <v>10</v>
      </c>
      <c r="B23" s="555" t="str">
        <f aca="false">IF(基本情報入力シート!C48="","",基本情報入力シート!C48)</f>
        <v>
        </v>
      </c>
      <c r="C23" s="555"/>
      <c r="D23" s="555"/>
      <c r="E23" s="555"/>
      <c r="F23" s="555"/>
      <c r="G23" s="555"/>
      <c r="H23" s="555"/>
      <c r="I23" s="555"/>
      <c r="J23" s="556" t="str">
        <f aca="false">IF(基本情報入力シート!M48="","",基本情報入力シート!M48)</f>
        <v>
        </v>
      </c>
      <c r="K23" s="557" t="str">
        <f aca="false">IF(基本情報入力シート!R48="","",基本情報入力シート!R48)</f>
        <v>
        </v>
      </c>
      <c r="L23" s="557" t="str">
        <f aca="false">IF(基本情報入力シート!W48="","",基本情報入力シート!W48)</f>
        <v>
        </v>
      </c>
      <c r="M23" s="556" t="str">
        <f aca="false">IF(基本情報入力シート!X48="","",基本情報入力シート!X48)</f>
        <v>
        </v>
      </c>
      <c r="N23" s="558" t="str">
        <f aca="false">IF(基本情報入力シート!Y48="","",基本情報入力シート!Y48)</f>
        <v>
        </v>
      </c>
      <c r="O23" s="559"/>
      <c r="P23" s="575"/>
      <c r="Q23" s="561"/>
      <c r="R23" s="561"/>
      <c r="S23" s="562" t="e">
        <f aca="false">IFERROR(ROUNDDOWN(Q23*VLOOKUP(N23,),0))</f>
        <v>#VALUE!</v>
      </c>
      <c r="T23" s="573"/>
      <c r="U23" s="564" t="e">
        <f aca="false">IFERROR(IF(AG23&lt;&gt;"",Q23*VLOOKUP(N23,)))</f>
        <v>#VALUE!</v>
      </c>
      <c r="V23" s="565"/>
      <c r="W23" s="566"/>
      <c r="X23" s="566"/>
      <c r="Y23" s="567"/>
      <c r="Z23" s="568"/>
      <c r="AA23" s="569" t="e">
        <f aca="false">IFERROR(IF(Y23="ー", "", ROUNDDOWN(Z23*VLOOKUP(N23,),0)))</f>
        <v>#VALUE!</v>
      </c>
      <c r="AB23" s="570"/>
      <c r="AC23" s="564" t="e">
        <f aca="false">IFERROR(IF(AG23&lt;&gt;"",Z23*VLOOKUP(N23,)))</f>
        <v>#VALUE!</v>
      </c>
      <c r="AD23" s="564"/>
      <c r="AE23" s="571"/>
      <c r="AF23" s="572"/>
      <c r="AG23" s="547" t="e">
        <f aca="false">IFERROR(VLOOKUP(O23,))</f>
        <v>#VALUE!</v>
      </c>
      <c r="AH23" s="548" t="e">
        <f aca="false">IFERROR(VLOOKUP(N23,))</f>
        <v>#VALUE!</v>
      </c>
      <c r="AI23" s="549" t="e">
        <f aca="false">IF(AND(OR(P23="処遇改善加算Ⅰ",P23="処遇改善加算Ⅱ"),AH23="対象"), 1,"")</f>
        <v>#VALUE!</v>
      </c>
      <c r="AJ23" s="550" t="str">
        <f aca="false">IF(OR(Y23="処遇改善加算Ⅰ",Y23="処遇改善加算Ⅱ"),IF(AND(N23&lt;&gt;"訪問型サービス（総合事業）",N23&lt;&gt;"通所型サービス（総合事業）",N23&lt;&gt;"（介護予防）短期入所生活介護",N23&lt;&gt;"（介護予防）短期入所療養介護（老健）",N23&lt;&gt;"（介護予防）短期入所療養介護 （病院等（老健以外）)",N23&lt;&gt;"（介護予防）短期入所療養介護（医療院）"),1,""),"")</f>
        <v>
        </v>
      </c>
      <c r="AK23" s="551"/>
      <c r="AL23" s="551"/>
      <c r="AM23" s="473"/>
      <c r="AN23" s="473"/>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30" hidden="false" customHeight="true" outlineLevel="0" collapsed="false">
      <c r="A24" s="554" t="n">
        <v>11</v>
      </c>
      <c r="B24" s="555" t="str">
        <f aca="false">IF(基本情報入力シート!C49="","",基本情報入力シート!C49)</f>
        <v>
        </v>
      </c>
      <c r="C24" s="555"/>
      <c r="D24" s="555"/>
      <c r="E24" s="555"/>
      <c r="F24" s="555"/>
      <c r="G24" s="555"/>
      <c r="H24" s="555"/>
      <c r="I24" s="555"/>
      <c r="J24" s="556" t="str">
        <f aca="false">IF(基本情報入力シート!M49="","",基本情報入力シート!M49)</f>
        <v>
        </v>
      </c>
      <c r="K24" s="557" t="str">
        <f aca="false">IF(基本情報入力シート!R49="","",基本情報入力シート!R49)</f>
        <v>
        </v>
      </c>
      <c r="L24" s="557" t="str">
        <f aca="false">IF(基本情報入力シート!W49="","",基本情報入力シート!W49)</f>
        <v>
        </v>
      </c>
      <c r="M24" s="556" t="str">
        <f aca="false">IF(基本情報入力シート!X49="","",基本情報入力シート!X49)</f>
        <v>
        </v>
      </c>
      <c r="N24" s="558" t="str">
        <f aca="false">IF(基本情報入力シート!Y49="","",基本情報入力シート!Y49)</f>
        <v>
        </v>
      </c>
      <c r="O24" s="559"/>
      <c r="P24" s="575"/>
      <c r="Q24" s="561"/>
      <c r="R24" s="561"/>
      <c r="S24" s="562" t="e">
        <f aca="false">IFERROR(ROUNDDOWN(Q24*VLOOKUP(N24,),0))</f>
        <v>#VALUE!</v>
      </c>
      <c r="T24" s="563"/>
      <c r="U24" s="564" t="e">
        <f aca="false">IFERROR(IF(AG24&lt;&gt;"",Q24*VLOOKUP(N24,)))</f>
        <v>#VALUE!</v>
      </c>
      <c r="V24" s="565"/>
      <c r="W24" s="566"/>
      <c r="X24" s="566"/>
      <c r="Y24" s="567"/>
      <c r="Z24" s="568"/>
      <c r="AA24" s="569" t="e">
        <f aca="false">IFERROR(IF(Y24="ー", "", ROUNDDOWN(Z24*VLOOKUP(N24,),0)))</f>
        <v>#VALUE!</v>
      </c>
      <c r="AB24" s="570"/>
      <c r="AC24" s="564" t="e">
        <f aca="false">IFERROR(IF(AG24&lt;&gt;"",Z24*VLOOKUP(N24,)))</f>
        <v>#VALUE!</v>
      </c>
      <c r="AD24" s="564"/>
      <c r="AE24" s="571"/>
      <c r="AF24" s="572"/>
      <c r="AG24" s="547" t="e">
        <f aca="false">IFERROR(VLOOKUP(O24,))</f>
        <v>#VALUE!</v>
      </c>
      <c r="AH24" s="548" t="e">
        <f aca="false">IFERROR(VLOOKUP(N24,))</f>
        <v>#VALUE!</v>
      </c>
      <c r="AI24" s="549" t="e">
        <f aca="false">IF(AND(OR(P24="処遇改善加算Ⅰ",P24="処遇改善加算Ⅱ"),AH24="対象"), 1,"")</f>
        <v>#VALUE!</v>
      </c>
      <c r="AJ24" s="550" t="str">
        <f aca="false">IF(OR(Y24="処遇改善加算Ⅰ",Y24="処遇改善加算Ⅱ"),IF(AND(N24&lt;&gt;"訪問型サービス（総合事業）",N24&lt;&gt;"通所型サービス（総合事業）",N24&lt;&gt;"（介護予防）短期入所生活介護",N24&lt;&gt;"（介護予防）短期入所療養介護（老健）",N24&lt;&gt;"（介護予防）短期入所療養介護 （病院等（老健以外）)",N24&lt;&gt;"（介護予防）短期入所療養介護（医療院）"),1,""),"")</f>
        <v>
        </v>
      </c>
      <c r="AK24" s="551"/>
      <c r="AL24" s="551"/>
      <c r="AM24" s="473"/>
      <c r="AN24" s="473"/>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30" hidden="false" customHeight="true" outlineLevel="0" collapsed="false">
      <c r="A25" s="554" t="n">
        <v>12</v>
      </c>
      <c r="B25" s="555" t="str">
        <f aca="false">IF(基本情報入力シート!C50="","",基本情報入力シート!C50)</f>
        <v>
        </v>
      </c>
      <c r="C25" s="555"/>
      <c r="D25" s="555"/>
      <c r="E25" s="555"/>
      <c r="F25" s="555"/>
      <c r="G25" s="555"/>
      <c r="H25" s="555"/>
      <c r="I25" s="555"/>
      <c r="J25" s="556" t="str">
        <f aca="false">IF(基本情報入力シート!M50="","",基本情報入力シート!M50)</f>
        <v>
        </v>
      </c>
      <c r="K25" s="557" t="str">
        <f aca="false">IF(基本情報入力シート!R50="","",基本情報入力シート!R50)</f>
        <v>
        </v>
      </c>
      <c r="L25" s="557" t="str">
        <f aca="false">IF(基本情報入力シート!W50="","",基本情報入力シート!W50)</f>
        <v>
        </v>
      </c>
      <c r="M25" s="556" t="str">
        <f aca="false">IF(基本情報入力シート!X50="","",基本情報入力シート!X50)</f>
        <v>
        </v>
      </c>
      <c r="N25" s="558" t="str">
        <f aca="false">IF(基本情報入力シート!Y50="","",基本情報入力シート!Y50)</f>
        <v>
        </v>
      </c>
      <c r="O25" s="559"/>
      <c r="P25" s="574"/>
      <c r="Q25" s="561"/>
      <c r="R25" s="561"/>
      <c r="S25" s="562" t="e">
        <f aca="false">IFERROR(ROUNDDOWN(Q25*VLOOKUP(N25,),0))</f>
        <v>#VALUE!</v>
      </c>
      <c r="T25" s="563"/>
      <c r="U25" s="564" t="e">
        <f aca="false">IFERROR(IF(AG25&lt;&gt;"",Q25*VLOOKUP(N25,)))</f>
        <v>#VALUE!</v>
      </c>
      <c r="V25" s="565"/>
      <c r="W25" s="566"/>
      <c r="X25" s="566"/>
      <c r="Y25" s="567"/>
      <c r="Z25" s="568"/>
      <c r="AA25" s="569" t="e">
        <f aca="false">IFERROR(IF(Y25="ー", "", ROUNDDOWN(Z25*VLOOKUP(N25,),0)))</f>
        <v>#VALUE!</v>
      </c>
      <c r="AB25" s="570"/>
      <c r="AC25" s="564" t="e">
        <f aca="false">IFERROR(IF(AG25&lt;&gt;"",Z25*VLOOKUP(N25,)))</f>
        <v>#VALUE!</v>
      </c>
      <c r="AD25" s="564"/>
      <c r="AE25" s="571"/>
      <c r="AF25" s="572"/>
      <c r="AG25" s="547" t="e">
        <f aca="false">IFERROR(VLOOKUP(O25,))</f>
        <v>#VALUE!</v>
      </c>
      <c r="AH25" s="548" t="e">
        <f aca="false">IFERROR(VLOOKUP(N25,))</f>
        <v>#VALUE!</v>
      </c>
      <c r="AI25" s="549" t="e">
        <f aca="false">IF(AND(OR(P25="処遇改善加算Ⅰ",P25="処遇改善加算Ⅱ"),AH25="対象"), 1,"")</f>
        <v>#VALUE!</v>
      </c>
      <c r="AJ25" s="550" t="str">
        <f aca="false">IF(OR(Y25="処遇改善加算Ⅰ",Y25="処遇改善加算Ⅱ"),IF(AND(N25&lt;&gt;"訪問型サービス（総合事業）",N25&lt;&gt;"通所型サービス（総合事業）",N25&lt;&gt;"（介護予防）短期入所生活介護",N25&lt;&gt;"（介護予防）短期入所療養介護（老健）",N25&lt;&gt;"（介護予防）短期入所療養介護 （病院等（老健以外）)",N25&lt;&gt;"（介護予防）短期入所療養介護（医療院）"),1,""),"")</f>
        <v>
        </v>
      </c>
      <c r="AK25" s="551"/>
      <c r="AL25" s="551"/>
      <c r="AM25" s="473"/>
      <c r="AN25" s="473"/>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30" hidden="false" customHeight="true" outlineLevel="0" collapsed="false">
      <c r="A26" s="554" t="n">
        <v>13</v>
      </c>
      <c r="B26" s="555" t="str">
        <f aca="false">IF(基本情報入力シート!C51="","",基本情報入力シート!C51)</f>
        <v>
        </v>
      </c>
      <c r="C26" s="555"/>
      <c r="D26" s="555"/>
      <c r="E26" s="555"/>
      <c r="F26" s="555"/>
      <c r="G26" s="555"/>
      <c r="H26" s="555"/>
      <c r="I26" s="555"/>
      <c r="J26" s="556" t="str">
        <f aca="false">IF(基本情報入力シート!M51="","",基本情報入力シート!M51)</f>
        <v>
        </v>
      </c>
      <c r="K26" s="557" t="str">
        <f aca="false">IF(基本情報入力シート!R51="","",基本情報入力シート!R51)</f>
        <v>
        </v>
      </c>
      <c r="L26" s="557" t="str">
        <f aca="false">IF(基本情報入力シート!W51="","",基本情報入力シート!W51)</f>
        <v>
        </v>
      </c>
      <c r="M26" s="556" t="str">
        <f aca="false">IF(基本情報入力シート!X51="","",基本情報入力シート!X51)</f>
        <v>
        </v>
      </c>
      <c r="N26" s="558" t="str">
        <f aca="false">IF(基本情報入力シート!Y51="","",基本情報入力シート!Y51)</f>
        <v>
        </v>
      </c>
      <c r="O26" s="559"/>
      <c r="P26" s="574"/>
      <c r="Q26" s="561"/>
      <c r="R26" s="561"/>
      <c r="S26" s="562" t="e">
        <f aca="false">IFERROR(ROUNDDOWN(Q26*VLOOKUP(N26,),0))</f>
        <v>#VALUE!</v>
      </c>
      <c r="T26" s="573"/>
      <c r="U26" s="564" t="e">
        <f aca="false">IFERROR(IF(AG26&lt;&gt;"",Q26*VLOOKUP(N26,)))</f>
        <v>#VALUE!</v>
      </c>
      <c r="V26" s="565"/>
      <c r="W26" s="566"/>
      <c r="X26" s="566"/>
      <c r="Y26" s="567"/>
      <c r="Z26" s="568"/>
      <c r="AA26" s="569" t="e">
        <f aca="false">IFERROR(IF(Y26="ー", "", ROUNDDOWN(Z26*VLOOKUP(N26,),0)))</f>
        <v>#VALUE!</v>
      </c>
      <c r="AB26" s="570"/>
      <c r="AC26" s="564" t="e">
        <f aca="false">IFERROR(IF(AG26&lt;&gt;"",Z26*VLOOKUP(N26,)))</f>
        <v>#VALUE!</v>
      </c>
      <c r="AD26" s="564"/>
      <c r="AE26" s="571"/>
      <c r="AF26" s="572"/>
      <c r="AG26" s="547" t="e">
        <f aca="false">IFERROR(VLOOKUP(O26,))</f>
        <v>#VALUE!</v>
      </c>
      <c r="AH26" s="548" t="e">
        <f aca="false">IFERROR(VLOOKUP(N26,))</f>
        <v>#VALUE!</v>
      </c>
      <c r="AI26" s="549" t="e">
        <f aca="false">IF(AND(OR(P26="処遇改善加算Ⅰ",P26="処遇改善加算Ⅱ"),AH26="対象"), 1,"")</f>
        <v>#VALUE!</v>
      </c>
      <c r="AJ26" s="550" t="str">
        <f aca="false">IF(OR(Y26="処遇改善加算Ⅰ",Y26="処遇改善加算Ⅱ"),IF(AND(N26&lt;&gt;"訪問型サービス（総合事業）",N26&lt;&gt;"通所型サービス（総合事業）",N26&lt;&gt;"（介護予防）短期入所生活介護",N26&lt;&gt;"（介護予防）短期入所療養介護（老健）",N26&lt;&gt;"（介護予防）短期入所療養介護 （病院等（老健以外）)",N26&lt;&gt;"（介護予防）短期入所療養介護（医療院）"),1,""),"")</f>
        <v>
        </v>
      </c>
      <c r="AK26" s="551"/>
      <c r="AL26" s="551"/>
      <c r="AM26" s="473"/>
      <c r="AN26" s="473"/>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30" hidden="false" customHeight="true" outlineLevel="0" collapsed="false">
      <c r="A27" s="554" t="n">
        <v>14</v>
      </c>
      <c r="B27" s="555" t="str">
        <f aca="false">IF(基本情報入力シート!C52="","",基本情報入力シート!C52)</f>
        <v>
        </v>
      </c>
      <c r="C27" s="555"/>
      <c r="D27" s="555"/>
      <c r="E27" s="555"/>
      <c r="F27" s="555"/>
      <c r="G27" s="555"/>
      <c r="H27" s="555"/>
      <c r="I27" s="555"/>
      <c r="J27" s="556" t="str">
        <f aca="false">IF(基本情報入力シート!M52="","",基本情報入力シート!M52)</f>
        <v>
        </v>
      </c>
      <c r="K27" s="557" t="str">
        <f aca="false">IF(基本情報入力シート!R52="","",基本情報入力シート!R52)</f>
        <v>
        </v>
      </c>
      <c r="L27" s="557" t="str">
        <f aca="false">IF(基本情報入力シート!W52="","",基本情報入力シート!W52)</f>
        <v>
        </v>
      </c>
      <c r="M27" s="556" t="str">
        <f aca="false">IF(基本情報入力シート!X52="","",基本情報入力シート!X52)</f>
        <v>
        </v>
      </c>
      <c r="N27" s="558" t="str">
        <f aca="false">IF(基本情報入力シート!Y52="","",基本情報入力シート!Y52)</f>
        <v>
        </v>
      </c>
      <c r="O27" s="559"/>
      <c r="P27" s="575"/>
      <c r="Q27" s="561"/>
      <c r="R27" s="561"/>
      <c r="S27" s="562" t="e">
        <f aca="false">IFERROR(ROUNDDOWN(Q27*VLOOKUP(N27,),0))</f>
        <v>#VALUE!</v>
      </c>
      <c r="T27" s="563"/>
      <c r="U27" s="564" t="e">
        <f aca="false">IFERROR(IF(AG27&lt;&gt;"",Q27*VLOOKUP(N27,)))</f>
        <v>#VALUE!</v>
      </c>
      <c r="V27" s="565"/>
      <c r="W27" s="566"/>
      <c r="X27" s="566"/>
      <c r="Y27" s="567"/>
      <c r="Z27" s="568"/>
      <c r="AA27" s="569" t="e">
        <f aca="false">IFERROR(IF(Y27="ー", "", ROUNDDOWN(Z27*VLOOKUP(N27,),0)))</f>
        <v>#VALUE!</v>
      </c>
      <c r="AB27" s="570"/>
      <c r="AC27" s="564" t="e">
        <f aca="false">IFERROR(IF(AG27&lt;&gt;"",Z27*VLOOKUP(N27,)))</f>
        <v>#VALUE!</v>
      </c>
      <c r="AD27" s="564"/>
      <c r="AE27" s="571"/>
      <c r="AF27" s="572"/>
      <c r="AG27" s="547" t="e">
        <f aca="false">IFERROR(VLOOKUP(O27,))</f>
        <v>#VALUE!</v>
      </c>
      <c r="AH27" s="548" t="e">
        <f aca="false">IFERROR(VLOOKUP(N27,))</f>
        <v>#VALUE!</v>
      </c>
      <c r="AI27" s="549" t="e">
        <f aca="false">IF(AND(OR(P27="処遇改善加算Ⅰ",P27="処遇改善加算Ⅱ"),AH27="対象"), 1,"")</f>
        <v>#VALUE!</v>
      </c>
      <c r="AJ27" s="550" t="str">
        <f aca="false">IF(OR(Y27="処遇改善加算Ⅰ",Y27="処遇改善加算Ⅱ"),IF(AND(N27&lt;&gt;"訪問型サービス（総合事業）",N27&lt;&gt;"通所型サービス（総合事業）",N27&lt;&gt;"（介護予防）短期入所生活介護",N27&lt;&gt;"（介護予防）短期入所療養介護（老健）",N27&lt;&gt;"（介護予防）短期入所療養介護 （病院等（老健以外）)",N27&lt;&gt;"（介護予防）短期入所療養介護（医療院）"),1,""),"")</f>
        <v>
        </v>
      </c>
      <c r="AK27" s="551"/>
      <c r="AL27" s="551"/>
      <c r="AM27" s="473"/>
      <c r="AN27" s="473"/>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30" hidden="false" customHeight="true" outlineLevel="0" collapsed="false">
      <c r="A28" s="554" t="n">
        <v>15</v>
      </c>
      <c r="B28" s="555" t="str">
        <f aca="false">IF(基本情報入力シート!C53="","",基本情報入力シート!C53)</f>
        <v>
        </v>
      </c>
      <c r="C28" s="555"/>
      <c r="D28" s="555"/>
      <c r="E28" s="555"/>
      <c r="F28" s="555"/>
      <c r="G28" s="555"/>
      <c r="H28" s="555"/>
      <c r="I28" s="555"/>
      <c r="J28" s="556" t="str">
        <f aca="false">IF(基本情報入力シート!M53="","",基本情報入力シート!M53)</f>
        <v>
        </v>
      </c>
      <c r="K28" s="557" t="str">
        <f aca="false">IF(基本情報入力シート!R53="","",基本情報入力シート!R53)</f>
        <v>
        </v>
      </c>
      <c r="L28" s="557" t="str">
        <f aca="false">IF(基本情報入力シート!W53="","",基本情報入力シート!W53)</f>
        <v>
        </v>
      </c>
      <c r="M28" s="556" t="str">
        <f aca="false">IF(基本情報入力シート!X53="","",基本情報入力シート!X53)</f>
        <v>
        </v>
      </c>
      <c r="N28" s="558" t="str">
        <f aca="false">IF(基本情報入力シート!Y53="","",基本情報入力シート!Y53)</f>
        <v>
        </v>
      </c>
      <c r="O28" s="559"/>
      <c r="P28" s="575"/>
      <c r="Q28" s="561"/>
      <c r="R28" s="561"/>
      <c r="S28" s="562" t="e">
        <f aca="false">IFERROR(ROUNDDOWN(Q28*VLOOKUP(N28,),0))</f>
        <v>#VALUE!</v>
      </c>
      <c r="T28" s="563"/>
      <c r="U28" s="564" t="e">
        <f aca="false">IFERROR(IF(AG28&lt;&gt;"",Q28*VLOOKUP(N28,)))</f>
        <v>#VALUE!</v>
      </c>
      <c r="V28" s="565"/>
      <c r="W28" s="566"/>
      <c r="X28" s="566"/>
      <c r="Y28" s="567"/>
      <c r="Z28" s="568"/>
      <c r="AA28" s="569" t="e">
        <f aca="false">IFERROR(IF(Y28="ー", "", ROUNDDOWN(Z28*VLOOKUP(N28,),0)))</f>
        <v>#VALUE!</v>
      </c>
      <c r="AB28" s="570"/>
      <c r="AC28" s="564" t="e">
        <f aca="false">IFERROR(IF(AG28&lt;&gt;"",Z28*VLOOKUP(N28,)))</f>
        <v>#VALUE!</v>
      </c>
      <c r="AD28" s="564"/>
      <c r="AE28" s="571"/>
      <c r="AF28" s="572"/>
      <c r="AG28" s="547" t="e">
        <f aca="false">IFERROR(VLOOKUP(O28,))</f>
        <v>#VALUE!</v>
      </c>
      <c r="AH28" s="548" t="e">
        <f aca="false">IFERROR(VLOOKUP(N28,))</f>
        <v>#VALUE!</v>
      </c>
      <c r="AI28" s="549" t="e">
        <f aca="false">IF(AND(OR(P28="処遇改善加算Ⅰ",P28="処遇改善加算Ⅱ"),AH28="対象"), 1,"")</f>
        <v>#VALUE!</v>
      </c>
      <c r="AJ28" s="550" t="str">
        <f aca="false">IF(OR(Y28="処遇改善加算Ⅰ",Y28="処遇改善加算Ⅱ"),IF(AND(N28&lt;&gt;"訪問型サービス（総合事業）",N28&lt;&gt;"通所型サービス（総合事業）",N28&lt;&gt;"（介護予防）短期入所生活介護",N28&lt;&gt;"（介護予防）短期入所療養介護（老健）",N28&lt;&gt;"（介護予防）短期入所療養介護 （病院等（老健以外）)",N28&lt;&gt;"（介護予防）短期入所療養介護（医療院）"),1,""),"")</f>
        <v>
        </v>
      </c>
      <c r="AK28" s="551"/>
      <c r="AL28" s="551"/>
      <c r="AM28" s="473"/>
      <c r="AN28" s="473"/>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30" hidden="false" customHeight="true" outlineLevel="0" collapsed="false">
      <c r="A29" s="554" t="n">
        <v>16</v>
      </c>
      <c r="B29" s="555" t="str">
        <f aca="false">IF(基本情報入力シート!C54="","",基本情報入力シート!C54)</f>
        <v>
        </v>
      </c>
      <c r="C29" s="555"/>
      <c r="D29" s="555"/>
      <c r="E29" s="555"/>
      <c r="F29" s="555"/>
      <c r="G29" s="555"/>
      <c r="H29" s="555"/>
      <c r="I29" s="555"/>
      <c r="J29" s="557" t="str">
        <f aca="false">IF(基本情報入力シート!M54="","",基本情報入力シート!M54)</f>
        <v>
        </v>
      </c>
      <c r="K29" s="557" t="str">
        <f aca="false">IF(基本情報入力シート!R54="","",基本情報入力シート!R54)</f>
        <v>
        </v>
      </c>
      <c r="L29" s="557" t="str">
        <f aca="false">IF(基本情報入力シート!W54="","",基本情報入力シート!W54)</f>
        <v>
        </v>
      </c>
      <c r="M29" s="557" t="str">
        <f aca="false">IF(基本情報入力シート!X54="","",基本情報入力シート!X54)</f>
        <v>
        </v>
      </c>
      <c r="N29" s="558" t="str">
        <f aca="false">IF(基本情報入力シート!Y54="","",基本情報入力シート!Y54)</f>
        <v>
        </v>
      </c>
      <c r="O29" s="559"/>
      <c r="P29" s="574"/>
      <c r="Q29" s="561"/>
      <c r="R29" s="561"/>
      <c r="S29" s="562" t="e">
        <f aca="false">IFERROR(ROUNDDOWN(Q29*VLOOKUP(N29,),0))</f>
        <v>#VALUE!</v>
      </c>
      <c r="T29" s="573"/>
      <c r="U29" s="564" t="e">
        <f aca="false">IFERROR(IF(AG29&lt;&gt;"",Q29*VLOOKUP(N29,)))</f>
        <v>#VALUE!</v>
      </c>
      <c r="V29" s="565"/>
      <c r="W29" s="566"/>
      <c r="X29" s="566"/>
      <c r="Y29" s="567"/>
      <c r="Z29" s="568"/>
      <c r="AA29" s="569" t="e">
        <f aca="false">IFERROR(IF(Y29="ー", "", ROUNDDOWN(Z29*VLOOKUP(N29,),0)))</f>
        <v>#VALUE!</v>
      </c>
      <c r="AB29" s="570"/>
      <c r="AC29" s="564" t="e">
        <f aca="false">IFERROR(IF(AG29&lt;&gt;"",Z29*VLOOKUP(N29,)))</f>
        <v>#VALUE!</v>
      </c>
      <c r="AD29" s="564"/>
      <c r="AE29" s="571"/>
      <c r="AF29" s="572"/>
      <c r="AG29" s="547" t="e">
        <f aca="false">IFERROR(VLOOKUP(O29,))</f>
        <v>#VALUE!</v>
      </c>
      <c r="AH29" s="548" t="e">
        <f aca="false">IFERROR(VLOOKUP(N29,))</f>
        <v>#VALUE!</v>
      </c>
      <c r="AI29" s="549" t="e">
        <f aca="false">IF(AND(OR(P29="処遇改善加算Ⅰ",P29="処遇改善加算Ⅱ"),AH29="対象"), 1,"")</f>
        <v>#VALUE!</v>
      </c>
      <c r="AJ29" s="550" t="str">
        <f aca="false">IF(OR(Y29="処遇改善加算Ⅰ",Y29="処遇改善加算Ⅱ"),IF(AND(N29&lt;&gt;"訪問型サービス（総合事業）",N29&lt;&gt;"通所型サービス（総合事業）",N29&lt;&gt;"（介護予防）短期入所生活介護",N29&lt;&gt;"（介護予防）短期入所療養介護（老健）",N29&lt;&gt;"（介護予防）短期入所療養介護 （病院等（老健以外）)",N29&lt;&gt;"（介護予防）短期入所療養介護（医療院）"),1,""),"")</f>
        <v>
        </v>
      </c>
      <c r="AK29" s="551"/>
      <c r="AL29" s="551"/>
      <c r="AM29" s="473"/>
      <c r="AN29" s="473"/>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s="1" customFormat="true" ht="30" hidden="false" customHeight="true" outlineLevel="0" collapsed="false">
      <c r="A30" s="554" t="n">
        <v>17</v>
      </c>
      <c r="B30" s="555" t="str">
        <f aca="false">IF(基本情報入力シート!C55="","",基本情報入力シート!C55)</f>
        <v>
        </v>
      </c>
      <c r="C30" s="555"/>
      <c r="D30" s="555"/>
      <c r="E30" s="555"/>
      <c r="F30" s="555"/>
      <c r="G30" s="555"/>
      <c r="H30" s="555"/>
      <c r="I30" s="555"/>
      <c r="J30" s="556" t="str">
        <f aca="false">IF(基本情報入力シート!M55="","",基本情報入力シート!M55)</f>
        <v>
        </v>
      </c>
      <c r="K30" s="557" t="str">
        <f aca="false">IF(基本情報入力シート!R55="","",基本情報入力シート!R55)</f>
        <v>
        </v>
      </c>
      <c r="L30" s="557" t="str">
        <f aca="false">IF(基本情報入力シート!W55="","",基本情報入力シート!W55)</f>
        <v>
        </v>
      </c>
      <c r="M30" s="556" t="str">
        <f aca="false">IF(基本情報入力シート!X55="","",基本情報入力シート!X55)</f>
        <v>
        </v>
      </c>
      <c r="N30" s="558" t="str">
        <f aca="false">IF(基本情報入力シート!Y55="","",基本情報入力シート!Y55)</f>
        <v>
        </v>
      </c>
      <c r="O30" s="559"/>
      <c r="P30" s="575"/>
      <c r="Q30" s="561"/>
      <c r="R30" s="561"/>
      <c r="S30" s="562" t="e">
        <f aca="false">IFERROR(ROUNDDOWN(Q30*VLOOKUP(N30,),0))</f>
        <v>#VALUE!</v>
      </c>
      <c r="T30" s="563"/>
      <c r="U30" s="564" t="e">
        <f aca="false">IFERROR(IF(AG30&lt;&gt;"",Q30*VLOOKUP(N30,)))</f>
        <v>#VALUE!</v>
      </c>
      <c r="V30" s="565"/>
      <c r="W30" s="566"/>
      <c r="X30" s="566"/>
      <c r="Y30" s="567"/>
      <c r="Z30" s="568"/>
      <c r="AA30" s="569" t="e">
        <f aca="false">IFERROR(IF(Y30="ー", "", ROUNDDOWN(Z30*VLOOKUP(N30,),0)))</f>
        <v>#VALUE!</v>
      </c>
      <c r="AB30" s="570"/>
      <c r="AC30" s="564" t="e">
        <f aca="false">IFERROR(IF(AG30&lt;&gt;"",Z30*VLOOKUP(N30,)))</f>
        <v>#VALUE!</v>
      </c>
      <c r="AD30" s="564"/>
      <c r="AE30" s="571"/>
      <c r="AF30" s="572"/>
      <c r="AG30" s="547" t="e">
        <f aca="false">IFERROR(VLOOKUP(O30,))</f>
        <v>#VALUE!</v>
      </c>
      <c r="AH30" s="548" t="e">
        <f aca="false">IFERROR(VLOOKUP(N30,))</f>
        <v>#VALUE!</v>
      </c>
      <c r="AI30" s="549" t="e">
        <f aca="false">IF(AND(OR(P30="処遇改善加算Ⅰ",P30="処遇改善加算Ⅱ"),AH30="対象"), 1,"")</f>
        <v>#VALUE!</v>
      </c>
      <c r="AJ30" s="550" t="str">
        <f aca="false">IF(OR(Y30="処遇改善加算Ⅰ",Y30="処遇改善加算Ⅱ"),IF(AND(N30&lt;&gt;"訪問型サービス（総合事業）",N30&lt;&gt;"通所型サービス（総合事業）",N30&lt;&gt;"（介護予防）短期入所生活介護",N30&lt;&gt;"（介護予防）短期入所療養介護（老健）",N30&lt;&gt;"（介護予防）短期入所療養介護 （病院等（老健以外）)",N30&lt;&gt;"（介護予防）短期入所療養介護（医療院）"),1,""),"")</f>
        <v>
        </v>
      </c>
      <c r="AK30" s="551"/>
      <c r="AL30" s="551"/>
      <c r="AM30" s="473"/>
      <c r="AN30" s="473"/>
      <c r="AO30" s="473"/>
      <c r="AP30" s="473"/>
      <c r="AQ30" s="473"/>
      <c r="AR30" s="473"/>
      <c r="AS30" s="473"/>
      <c r="AT30" s="473"/>
    </row>
    <row r="31" s="1" customFormat="true" ht="30" hidden="false" customHeight="true" outlineLevel="0" collapsed="false">
      <c r="A31" s="554" t="n">
        <v>18</v>
      </c>
      <c r="B31" s="555" t="str">
        <f aca="false">IF(基本情報入力シート!C56="","",基本情報入力シート!C56)</f>
        <v>
        </v>
      </c>
      <c r="C31" s="555"/>
      <c r="D31" s="555"/>
      <c r="E31" s="555"/>
      <c r="F31" s="555"/>
      <c r="G31" s="555"/>
      <c r="H31" s="555"/>
      <c r="I31" s="555"/>
      <c r="J31" s="556" t="str">
        <f aca="false">IF(基本情報入力シート!M56="","",基本情報入力シート!M56)</f>
        <v>
        </v>
      </c>
      <c r="K31" s="557" t="str">
        <f aca="false">IF(基本情報入力シート!R56="","",基本情報入力シート!R56)</f>
        <v>
        </v>
      </c>
      <c r="L31" s="557" t="str">
        <f aca="false">IF(基本情報入力シート!W56="","",基本情報入力シート!W56)</f>
        <v>
        </v>
      </c>
      <c r="M31" s="556" t="str">
        <f aca="false">IF(基本情報入力シート!X56="","",基本情報入力シート!X56)</f>
        <v>
        </v>
      </c>
      <c r="N31" s="558" t="str">
        <f aca="false">IF(基本情報入力シート!Y56="","",基本情報入力シート!Y56)</f>
        <v>
        </v>
      </c>
      <c r="O31" s="559"/>
      <c r="P31" s="575"/>
      <c r="Q31" s="561"/>
      <c r="R31" s="561"/>
      <c r="S31" s="562" t="e">
        <f aca="false">IFERROR(ROUNDDOWN(Q31*VLOOKUP(N31,),0))</f>
        <v>#VALUE!</v>
      </c>
      <c r="T31" s="563"/>
      <c r="U31" s="564" t="e">
        <f aca="false">IFERROR(IF(AG31&lt;&gt;"",Q31*VLOOKUP(N31,)))</f>
        <v>#VALUE!</v>
      </c>
      <c r="V31" s="565"/>
      <c r="W31" s="566"/>
      <c r="X31" s="566"/>
      <c r="Y31" s="567"/>
      <c r="Z31" s="568"/>
      <c r="AA31" s="569" t="e">
        <f aca="false">IFERROR(IF(Y31="ー", "", ROUNDDOWN(Z31*VLOOKUP(N31,),0)))</f>
        <v>#VALUE!</v>
      </c>
      <c r="AB31" s="570"/>
      <c r="AC31" s="564" t="e">
        <f aca="false">IFERROR(IF(AG31&lt;&gt;"",Z31*VLOOKUP(N31,)))</f>
        <v>#VALUE!</v>
      </c>
      <c r="AD31" s="564"/>
      <c r="AE31" s="571"/>
      <c r="AF31" s="572"/>
      <c r="AG31" s="547" t="e">
        <f aca="false">IFERROR(VLOOKUP(O31,))</f>
        <v>#VALUE!</v>
      </c>
      <c r="AH31" s="548" t="e">
        <f aca="false">IFERROR(VLOOKUP(N31,))</f>
        <v>#VALUE!</v>
      </c>
      <c r="AI31" s="549" t="e">
        <f aca="false">IF(AND(OR(P31="処遇改善加算Ⅰ",P31="処遇改善加算Ⅱ"),AH31="対象"), 1,"")</f>
        <v>#VALUE!</v>
      </c>
      <c r="AJ31" s="550" t="str">
        <f aca="false">IF(OR(Y31="処遇改善加算Ⅰ",Y31="処遇改善加算Ⅱ"),IF(AND(N31&lt;&gt;"訪問型サービス（総合事業）",N31&lt;&gt;"通所型サービス（総合事業）",N31&lt;&gt;"（介護予防）短期入所生活介護",N31&lt;&gt;"（介護予防）短期入所療養介護（老健）",N31&lt;&gt;"（介護予防）短期入所療養介護 （病院等（老健以外）)",N31&lt;&gt;"（介護予防）短期入所療養介護（医療院）"),1,""),"")</f>
        <v>
        </v>
      </c>
      <c r="AK31" s="551"/>
      <c r="AL31" s="551"/>
      <c r="AM31" s="473"/>
      <c r="AN31" s="473"/>
      <c r="AO31" s="473"/>
      <c r="AP31" s="473"/>
      <c r="AQ31" s="473"/>
      <c r="AR31" s="473"/>
      <c r="AS31" s="473"/>
      <c r="AT31" s="473"/>
    </row>
    <row r="32" customFormat="false" ht="30" hidden="false" customHeight="true" outlineLevel="0" collapsed="false">
      <c r="A32" s="554" t="n">
        <v>19</v>
      </c>
      <c r="B32" s="555" t="str">
        <f aca="false">IF(基本情報入力シート!C57="","",基本情報入力シート!C57)</f>
        <v>
        </v>
      </c>
      <c r="C32" s="555"/>
      <c r="D32" s="555"/>
      <c r="E32" s="555"/>
      <c r="F32" s="555"/>
      <c r="G32" s="555"/>
      <c r="H32" s="555"/>
      <c r="I32" s="555"/>
      <c r="J32" s="556" t="str">
        <f aca="false">IF(基本情報入力シート!M57="","",基本情報入力シート!M57)</f>
        <v>
        </v>
      </c>
      <c r="K32" s="557" t="str">
        <f aca="false">IF(基本情報入力シート!R57="","",基本情報入力シート!R57)</f>
        <v>
        </v>
      </c>
      <c r="L32" s="557" t="str">
        <f aca="false">IF(基本情報入力シート!W57="","",基本情報入力シート!W57)</f>
        <v>
        </v>
      </c>
      <c r="M32" s="556" t="str">
        <f aca="false">IF(基本情報入力シート!X57="","",基本情報入力シート!X57)</f>
        <v>
        </v>
      </c>
      <c r="N32" s="558" t="str">
        <f aca="false">IF(基本情報入力シート!Y57="","",基本情報入力シート!Y57)</f>
        <v>
        </v>
      </c>
      <c r="O32" s="559"/>
      <c r="P32" s="574"/>
      <c r="Q32" s="561"/>
      <c r="R32" s="561"/>
      <c r="S32" s="562" t="e">
        <f aca="false">IFERROR(ROUNDDOWN(Q32*VLOOKUP(N32,),0))</f>
        <v>#VALUE!</v>
      </c>
      <c r="T32" s="573"/>
      <c r="U32" s="564" t="e">
        <f aca="false">IFERROR(IF(AG32&lt;&gt;"",Q32*VLOOKUP(N32,)))</f>
        <v>#VALUE!</v>
      </c>
      <c r="V32" s="565"/>
      <c r="W32" s="566"/>
      <c r="X32" s="566"/>
      <c r="Y32" s="567"/>
      <c r="Z32" s="568"/>
      <c r="AA32" s="569" t="e">
        <f aca="false">IFERROR(IF(Y32="ー", "", ROUNDDOWN(Z32*VLOOKUP(N32,),0)))</f>
        <v>#VALUE!</v>
      </c>
      <c r="AB32" s="570"/>
      <c r="AC32" s="564" t="e">
        <f aca="false">IFERROR(IF(AG32&lt;&gt;"",Z32*VLOOKUP(N32,)))</f>
        <v>#VALUE!</v>
      </c>
      <c r="AD32" s="564"/>
      <c r="AE32" s="571"/>
      <c r="AF32" s="572"/>
      <c r="AG32" s="547" t="e">
        <f aca="false">IFERROR(VLOOKUP(O32,))</f>
        <v>#VALUE!</v>
      </c>
      <c r="AH32" s="548" t="e">
        <f aca="false">IFERROR(VLOOKUP(N32,))</f>
        <v>#VALUE!</v>
      </c>
      <c r="AI32" s="549" t="e">
        <f aca="false">IF(AND(OR(P32="処遇改善加算Ⅰ",P32="処遇改善加算Ⅱ"),AH32="対象"), 1,"")</f>
        <v>#VALUE!</v>
      </c>
      <c r="AJ32" s="550" t="str">
        <f aca="false">IF(OR(Y32="処遇改善加算Ⅰ",Y32="処遇改善加算Ⅱ"),IF(AND(N32&lt;&gt;"訪問型サービス（総合事業）",N32&lt;&gt;"通所型サービス（総合事業）",N32&lt;&gt;"（介護予防）短期入所生活介護",N32&lt;&gt;"（介護予防）短期入所療養介護（老健）",N32&lt;&gt;"（介護予防）短期入所療養介護 （病院等（老健以外）)",N32&lt;&gt;"（介護予防）短期入所療養介護（医療院）"),1,""),"")</f>
        <v>
        </v>
      </c>
      <c r="AK32" s="551"/>
      <c r="AL32" s="551"/>
      <c r="AM32" s="473"/>
      <c r="AN32" s="473"/>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30" hidden="false" customHeight="true" outlineLevel="0" collapsed="false">
      <c r="A33" s="554" t="n">
        <v>20</v>
      </c>
      <c r="B33" s="555" t="str">
        <f aca="false">IF(基本情報入力シート!C58="","",基本情報入力シート!C58)</f>
        <v>
        </v>
      </c>
      <c r="C33" s="555"/>
      <c r="D33" s="555"/>
      <c r="E33" s="555"/>
      <c r="F33" s="555"/>
      <c r="G33" s="555"/>
      <c r="H33" s="555"/>
      <c r="I33" s="555"/>
      <c r="J33" s="556" t="str">
        <f aca="false">IF(基本情報入力シート!M58="","",基本情報入力シート!M58)</f>
        <v>
        </v>
      </c>
      <c r="K33" s="557" t="str">
        <f aca="false">IF(基本情報入力シート!R58="","",基本情報入力シート!R58)</f>
        <v>
        </v>
      </c>
      <c r="L33" s="557" t="str">
        <f aca="false">IF(基本情報入力シート!W58="","",基本情報入力シート!W58)</f>
        <v>
        </v>
      </c>
      <c r="M33" s="556" t="str">
        <f aca="false">IF(基本情報入力シート!X58="","",基本情報入力シート!X58)</f>
        <v>
        </v>
      </c>
      <c r="N33" s="558" t="str">
        <f aca="false">IF(基本情報入力シート!Y58="","",基本情報入力シート!Y58)</f>
        <v>
        </v>
      </c>
      <c r="O33" s="559"/>
      <c r="P33" s="574"/>
      <c r="Q33" s="561"/>
      <c r="R33" s="561"/>
      <c r="S33" s="562" t="e">
        <f aca="false">IFERROR(ROUNDDOWN(Q33*VLOOKUP(N33,),0))</f>
        <v>#VALUE!</v>
      </c>
      <c r="T33" s="563"/>
      <c r="U33" s="564" t="e">
        <f aca="false">IFERROR(IF(AG33&lt;&gt;"",Q33*VLOOKUP(N33,)))</f>
        <v>#VALUE!</v>
      </c>
      <c r="V33" s="565"/>
      <c r="W33" s="566"/>
      <c r="X33" s="566"/>
      <c r="Y33" s="567"/>
      <c r="Z33" s="568"/>
      <c r="AA33" s="569" t="e">
        <f aca="false">IFERROR(IF(Y33="ー", "", ROUNDDOWN(Z33*VLOOKUP(N33,),0)))</f>
        <v>#VALUE!</v>
      </c>
      <c r="AB33" s="570"/>
      <c r="AC33" s="564" t="e">
        <f aca="false">IFERROR(IF(AG33&lt;&gt;"",Z33*VLOOKUP(N33,)))</f>
        <v>#VALUE!</v>
      </c>
      <c r="AD33" s="564"/>
      <c r="AE33" s="571"/>
      <c r="AF33" s="572"/>
      <c r="AG33" s="547" t="e">
        <f aca="false">IFERROR(VLOOKUP(O33,))</f>
        <v>#VALUE!</v>
      </c>
      <c r="AH33" s="548" t="e">
        <f aca="false">IFERROR(VLOOKUP(N33,))</f>
        <v>#VALUE!</v>
      </c>
      <c r="AI33" s="549" t="e">
        <f aca="false">IF(AND(OR(P33="処遇改善加算Ⅰ",P33="処遇改善加算Ⅱ"),AH33="対象"), 1,"")</f>
        <v>#VALUE!</v>
      </c>
      <c r="AJ33" s="550" t="str">
        <f aca="false">IF(OR(Y33="処遇改善加算Ⅰ",Y33="処遇改善加算Ⅱ"),IF(AND(N33&lt;&gt;"訪問型サービス（総合事業）",N33&lt;&gt;"通所型サービス（総合事業）",N33&lt;&gt;"（介護予防）短期入所生活介護",N33&lt;&gt;"（介護予防）短期入所療養介護（老健）",N33&lt;&gt;"（介護予防）短期入所療養介護 （病院等（老健以外）)",N33&lt;&gt;"（介護予防）短期入所療養介護（医療院）"),1,""),"")</f>
        <v>
        </v>
      </c>
      <c r="AK33" s="551"/>
      <c r="AL33" s="551"/>
      <c r="AM33" s="473"/>
      <c r="AN33" s="473"/>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s="580" customFormat="true" ht="30" hidden="false" customHeight="true" outlineLevel="0" collapsed="false">
      <c r="A34" s="554" t="n">
        <v>21</v>
      </c>
      <c r="B34" s="555" t="str">
        <f aca="false">IF(基本情報入力シート!C59="","",基本情報入力シート!C59)</f>
        <v>
        </v>
      </c>
      <c r="C34" s="555"/>
      <c r="D34" s="555"/>
      <c r="E34" s="555"/>
      <c r="F34" s="555"/>
      <c r="G34" s="555"/>
      <c r="H34" s="555"/>
      <c r="I34" s="555"/>
      <c r="J34" s="557" t="str">
        <f aca="false">IF(基本情報入力シート!M59="","",基本情報入力シート!M59)</f>
        <v>
        </v>
      </c>
      <c r="K34" s="557" t="str">
        <f aca="false">IF(基本情報入力シート!R59="","",基本情報入力シート!R59)</f>
        <v>
        </v>
      </c>
      <c r="L34" s="557" t="str">
        <f aca="false">IF(基本情報入力シート!W59="","",基本情報入力シート!W59)</f>
        <v>
        </v>
      </c>
      <c r="M34" s="557" t="str">
        <f aca="false">IF(基本情報入力シート!X59="","",基本情報入力シート!X59)</f>
        <v>
        </v>
      </c>
      <c r="N34" s="558" t="str">
        <f aca="false">IF(基本情報入力シート!Y59="","",基本情報入力シート!Y59)</f>
        <v>
        </v>
      </c>
      <c r="O34" s="559"/>
      <c r="P34" s="575"/>
      <c r="Q34" s="561"/>
      <c r="R34" s="561"/>
      <c r="S34" s="562" t="e">
        <f aca="false">IFERROR(ROUNDDOWN(Q34*VLOOKUP(N34,),0))</f>
        <v>#VALUE!</v>
      </c>
      <c r="T34" s="563"/>
      <c r="U34" s="564" t="e">
        <f aca="false">IFERROR(IF(AG34&lt;&gt;"",Q34*VLOOKUP(N34,)))</f>
        <v>#VALUE!</v>
      </c>
      <c r="V34" s="565"/>
      <c r="W34" s="566"/>
      <c r="X34" s="566"/>
      <c r="Y34" s="567"/>
      <c r="Z34" s="568"/>
      <c r="AA34" s="569" t="e">
        <f aca="false">IFERROR(IF(Y34="ー", "", ROUNDDOWN(Z34*VLOOKUP(N34,),0)))</f>
        <v>#VALUE!</v>
      </c>
      <c r="AB34" s="570"/>
      <c r="AC34" s="564" t="e">
        <f aca="false">IFERROR(IF(AG34&lt;&gt;"",Z34*VLOOKUP(N34,)))</f>
        <v>#VALUE!</v>
      </c>
      <c r="AD34" s="564"/>
      <c r="AE34" s="571"/>
      <c r="AF34" s="572"/>
      <c r="AG34" s="576" t="e">
        <f aca="false">IFERROR(VLOOKUP(O34,))</f>
        <v>#VALUE!</v>
      </c>
      <c r="AH34" s="577" t="e">
        <f aca="false">IFERROR(VLOOKUP(N34,))</f>
        <v>#VALUE!</v>
      </c>
      <c r="AI34" s="578" t="e">
        <f aca="false">IF(AND(OR(P34="処遇改善加算Ⅰ",P34="処遇改善加算Ⅱ"),AH34="対象"), 1,"")</f>
        <v>#VALUE!</v>
      </c>
      <c r="AJ34" s="579" t="str">
        <f aca="false">IF(OR(Y34="処遇改善加算Ⅰ",Y34="処遇改善加算Ⅱ"),IF(AND(N34&lt;&gt;"訪問型サービス（総合事業）",N34&lt;&gt;"通所型サービス（総合事業）",N34&lt;&gt;"（介護予防）短期入所生活介護",N34&lt;&gt;"（介護予防）短期入所療養介護（老健）",N34&lt;&gt;"（介護予防）短期入所療養介護 （病院等（老健以外）)",N34&lt;&gt;"（介護予防）短期入所療養介護（医療院）"),1,""),"")</f>
        <v>
        </v>
      </c>
      <c r="AK34" s="551"/>
      <c r="AL34" s="551"/>
      <c r="AM34" s="528"/>
      <c r="AN34" s="528"/>
      <c r="AO34" s="528"/>
      <c r="AP34" s="528"/>
      <c r="AQ34" s="528"/>
      <c r="AR34" s="528"/>
      <c r="AS34" s="528"/>
      <c r="AT34" s="528"/>
    </row>
    <row r="35" s="1" customFormat="true" ht="30" hidden="false" customHeight="true" outlineLevel="0" collapsed="false">
      <c r="A35" s="581" t="n">
        <v>22</v>
      </c>
      <c r="B35" s="582" t="str">
        <f aca="false">IF(基本情報入力シート!C60="","",基本情報入力シート!C60)</f>
        <v>
        </v>
      </c>
      <c r="C35" s="582"/>
      <c r="D35" s="582"/>
      <c r="E35" s="582"/>
      <c r="F35" s="582"/>
      <c r="G35" s="582"/>
      <c r="H35" s="582"/>
      <c r="I35" s="582"/>
      <c r="J35" s="583" t="str">
        <f aca="false">IF(基本情報入力シート!M60="","",基本情報入力シート!M60)</f>
        <v>
        </v>
      </c>
      <c r="K35" s="584" t="str">
        <f aca="false">IF(基本情報入力シート!R60="","",基本情報入力シート!R60)</f>
        <v>
        </v>
      </c>
      <c r="L35" s="584" t="str">
        <f aca="false">IF(基本情報入力シート!W60="","",基本情報入力シート!W60)</f>
        <v>
        </v>
      </c>
      <c r="M35" s="583" t="str">
        <f aca="false">IF(基本情報入力シート!X60="","",基本情報入力シート!X60)</f>
        <v>
        </v>
      </c>
      <c r="N35" s="585" t="str">
        <f aca="false">IF(基本情報入力シート!Y60="","",基本情報入力シート!Y60)</f>
        <v>
        </v>
      </c>
      <c r="O35" s="559"/>
      <c r="P35" s="575"/>
      <c r="Q35" s="561"/>
      <c r="R35" s="561"/>
      <c r="S35" s="586" t="e">
        <f aca="false">IFERROR(ROUNDDOWN(Q35*VLOOKUP(N35,),0))</f>
        <v>#VALUE!</v>
      </c>
      <c r="T35" s="573"/>
      <c r="U35" s="587" t="e">
        <f aca="false">IFERROR(IF(AG35&lt;&gt;"",Q35*VLOOKUP(N35,)))</f>
        <v>#VALUE!</v>
      </c>
      <c r="V35" s="588"/>
      <c r="W35" s="566"/>
      <c r="X35" s="566"/>
      <c r="Y35" s="567"/>
      <c r="Z35" s="589"/>
      <c r="AA35" s="590" t="e">
        <f aca="false">IFERROR(IF(Y35="ー", "", ROUNDDOWN(Z35*VLOOKUP(N35,),0)))</f>
        <v>#VALUE!</v>
      </c>
      <c r="AB35" s="591"/>
      <c r="AC35" s="587" t="e">
        <f aca="false">IFERROR(IF(AG35&lt;&gt;"",Z35*VLOOKUP(N35,)))</f>
        <v>#VALUE!</v>
      </c>
      <c r="AD35" s="587"/>
      <c r="AE35" s="592"/>
      <c r="AF35" s="566"/>
      <c r="AG35" s="593" t="e">
        <f aca="false">IFERROR(VLOOKUP(O35,))</f>
        <v>#VALUE!</v>
      </c>
      <c r="AH35" s="594" t="e">
        <f aca="false">IFERROR(VLOOKUP(N35,))</f>
        <v>#VALUE!</v>
      </c>
      <c r="AI35" s="595" t="e">
        <f aca="false">IF(AND(OR(P35="処遇改善加算Ⅰ",P35="処遇改善加算Ⅱ"),AH35="対象"), 1,"")</f>
        <v>#VALUE!</v>
      </c>
      <c r="AJ35" s="596" t="str">
        <f aca="false">IF(OR(Y35="処遇改善加算Ⅰ",Y35="処遇改善加算Ⅱ"),IF(AND(N35&lt;&gt;"訪問型サービス（総合事業）",N35&lt;&gt;"通所型サービス（総合事業）",N35&lt;&gt;"（介護予防）短期入所生活介護",N35&lt;&gt;"（介護予防）短期入所療養介護（老健）",N35&lt;&gt;"（介護予防）短期入所療養介護 （病院等（老健以外）)",N35&lt;&gt;"（介護予防）短期入所療養介護（医療院）"),1,""),"")</f>
        <v>
        </v>
      </c>
      <c r="AK35" s="551"/>
      <c r="AL35" s="551"/>
      <c r="AM35" s="473"/>
      <c r="AN35" s="473"/>
      <c r="AO35" s="473"/>
      <c r="AP35" s="473"/>
      <c r="AQ35" s="473"/>
      <c r="AR35" s="473"/>
      <c r="AS35" s="473"/>
      <c r="AT35" s="473"/>
    </row>
    <row r="36" customFormat="false" ht="30" hidden="false" customHeight="true" outlineLevel="0" collapsed="false">
      <c r="A36" s="554" t="n">
        <v>23</v>
      </c>
      <c r="B36" s="555" t="str">
        <f aca="false">IF(基本情報入力シート!C61="","",基本情報入力シート!C61)</f>
        <v>
        </v>
      </c>
      <c r="C36" s="555"/>
      <c r="D36" s="555"/>
      <c r="E36" s="555"/>
      <c r="F36" s="555"/>
      <c r="G36" s="555"/>
      <c r="H36" s="555"/>
      <c r="I36" s="555"/>
      <c r="J36" s="556" t="str">
        <f aca="false">IF(基本情報入力シート!M61="","",基本情報入力シート!M61)</f>
        <v>
        </v>
      </c>
      <c r="K36" s="557" t="str">
        <f aca="false">IF(基本情報入力シート!R61="","",基本情報入力シート!R61)</f>
        <v>
        </v>
      </c>
      <c r="L36" s="557" t="str">
        <f aca="false">IF(基本情報入力シート!W61="","",基本情報入力シート!W61)</f>
        <v>
        </v>
      </c>
      <c r="M36" s="556" t="str">
        <f aca="false">IF(基本情報入力シート!X61="","",基本情報入力シート!X61)</f>
        <v>
        </v>
      </c>
      <c r="N36" s="558" t="str">
        <f aca="false">IF(基本情報入力シート!Y61="","",基本情報入力シート!Y61)</f>
        <v>
        </v>
      </c>
      <c r="O36" s="559"/>
      <c r="P36" s="574"/>
      <c r="Q36" s="561"/>
      <c r="R36" s="561"/>
      <c r="S36" s="562" t="e">
        <f aca="false">IFERROR(ROUNDDOWN(Q36*VLOOKUP(N36,),0))</f>
        <v>#VALUE!</v>
      </c>
      <c r="T36" s="563"/>
      <c r="U36" s="564" t="e">
        <f aca="false">IFERROR(IF(AG36&lt;&gt;"",Q36*VLOOKUP(N36,)))</f>
        <v>#VALUE!</v>
      </c>
      <c r="V36" s="565"/>
      <c r="W36" s="566"/>
      <c r="X36" s="566"/>
      <c r="Y36" s="567"/>
      <c r="Z36" s="568"/>
      <c r="AA36" s="569" t="e">
        <f aca="false">IFERROR(IF(Y36="ー", "", ROUNDDOWN(Z36*VLOOKUP(N36,),0)))</f>
        <v>#VALUE!</v>
      </c>
      <c r="AB36" s="570"/>
      <c r="AC36" s="564" t="e">
        <f aca="false">IFERROR(IF(AG36&lt;&gt;"",Z36*VLOOKUP(N36,)))</f>
        <v>#VALUE!</v>
      </c>
      <c r="AD36" s="564"/>
      <c r="AE36" s="571"/>
      <c r="AF36" s="572"/>
      <c r="AG36" s="547" t="e">
        <f aca="false">IFERROR(VLOOKUP(O36,))</f>
        <v>#VALUE!</v>
      </c>
      <c r="AH36" s="548" t="e">
        <f aca="false">IFERROR(VLOOKUP(N36,))</f>
        <v>#VALUE!</v>
      </c>
      <c r="AI36" s="549" t="e">
        <f aca="false">IF(AND(OR(P36="処遇改善加算Ⅰ",P36="処遇改善加算Ⅱ"),AH36="対象"), 1,"")</f>
        <v>#VALUE!</v>
      </c>
      <c r="AJ36" s="550" t="str">
        <f aca="false">IF(OR(Y36="処遇改善加算Ⅰ",Y36="処遇改善加算Ⅱ"),IF(AND(N36&lt;&gt;"訪問型サービス（総合事業）",N36&lt;&gt;"通所型サービス（総合事業）",N36&lt;&gt;"（介護予防）短期入所生活介護",N36&lt;&gt;"（介護予防）短期入所療養介護（老健）",N36&lt;&gt;"（介護予防）短期入所療養介護 （病院等（老健以外）)",N36&lt;&gt;"（介護予防）短期入所療養介護（医療院）"),1,""),"")</f>
        <v>
        </v>
      </c>
      <c r="AK36" s="551"/>
      <c r="AL36" s="551"/>
      <c r="AM36" s="473"/>
      <c r="AN36" s="473"/>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30" hidden="false" customHeight="true" outlineLevel="0" collapsed="false">
      <c r="A37" s="554" t="n">
        <v>24</v>
      </c>
      <c r="B37" s="555" t="str">
        <f aca="false">IF(基本情報入力シート!C62="","",基本情報入力シート!C62)</f>
        <v>
        </v>
      </c>
      <c r="C37" s="555"/>
      <c r="D37" s="555"/>
      <c r="E37" s="555"/>
      <c r="F37" s="555"/>
      <c r="G37" s="555"/>
      <c r="H37" s="555"/>
      <c r="I37" s="555"/>
      <c r="J37" s="556" t="str">
        <f aca="false">IF(基本情報入力シート!M62="","",基本情報入力シート!M62)</f>
        <v>
        </v>
      </c>
      <c r="K37" s="557" t="str">
        <f aca="false">IF(基本情報入力シート!R62="","",基本情報入力シート!R62)</f>
        <v>
        </v>
      </c>
      <c r="L37" s="557" t="str">
        <f aca="false">IF(基本情報入力シート!W62="","",基本情報入力シート!W62)</f>
        <v>
        </v>
      </c>
      <c r="M37" s="556" t="str">
        <f aca="false">IF(基本情報入力シート!X62="","",基本情報入力シート!X62)</f>
        <v>
        </v>
      </c>
      <c r="N37" s="558" t="str">
        <f aca="false">IF(基本情報入力シート!Y62="","",基本情報入力シート!Y62)</f>
        <v>
        </v>
      </c>
      <c r="O37" s="559"/>
      <c r="P37" s="575"/>
      <c r="Q37" s="561"/>
      <c r="R37" s="561"/>
      <c r="S37" s="562" t="e">
        <f aca="false">IFERROR(ROUNDDOWN(Q37*VLOOKUP(N37,),0))</f>
        <v>#VALUE!</v>
      </c>
      <c r="T37" s="563"/>
      <c r="U37" s="564" t="e">
        <f aca="false">IFERROR(IF(AG37&lt;&gt;"",Q37*VLOOKUP(N37,)))</f>
        <v>#VALUE!</v>
      </c>
      <c r="V37" s="565"/>
      <c r="W37" s="566"/>
      <c r="X37" s="566"/>
      <c r="Y37" s="567"/>
      <c r="Z37" s="568"/>
      <c r="AA37" s="569" t="e">
        <f aca="false">IFERROR(IF(Y37="ー", "", ROUNDDOWN(Z37*VLOOKUP(N37,),0)))</f>
        <v>#VALUE!</v>
      </c>
      <c r="AB37" s="570"/>
      <c r="AC37" s="564" t="e">
        <f aca="false">IFERROR(IF(AG37&lt;&gt;"",Z37*VLOOKUP(N37,)))</f>
        <v>#VALUE!</v>
      </c>
      <c r="AD37" s="564"/>
      <c r="AE37" s="571"/>
      <c r="AF37" s="572"/>
      <c r="AG37" s="547" t="e">
        <f aca="false">IFERROR(VLOOKUP(O37,))</f>
        <v>#VALUE!</v>
      </c>
      <c r="AH37" s="548" t="e">
        <f aca="false">IFERROR(VLOOKUP(N37,))</f>
        <v>#VALUE!</v>
      </c>
      <c r="AI37" s="549" t="e">
        <f aca="false">IF(AND(OR(P37="処遇改善加算Ⅰ",P37="処遇改善加算Ⅱ"),AH37="対象"), 1,"")</f>
        <v>#VALUE!</v>
      </c>
      <c r="AJ37" s="550" t="str">
        <f aca="false">IF(OR(Y37="処遇改善加算Ⅰ",Y37="処遇改善加算Ⅱ"),IF(AND(N37&lt;&gt;"訪問型サービス（総合事業）",N37&lt;&gt;"通所型サービス（総合事業）",N37&lt;&gt;"（介護予防）短期入所生活介護",N37&lt;&gt;"（介護予防）短期入所療養介護（老健）",N37&lt;&gt;"（介護予防）短期入所療養介護 （病院等（老健以外）)",N37&lt;&gt;"（介護予防）短期入所療養介護（医療院）"),1,""),"")</f>
        <v>
        </v>
      </c>
      <c r="AK37" s="551"/>
      <c r="AL37" s="551"/>
      <c r="AM37" s="473"/>
      <c r="AN37" s="473"/>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30" hidden="false" customHeight="true" outlineLevel="0" collapsed="false">
      <c r="A38" s="554" t="n">
        <v>25</v>
      </c>
      <c r="B38" s="555" t="str">
        <f aca="false">IF(基本情報入力シート!C63="","",基本情報入力シート!C63)</f>
        <v>
        </v>
      </c>
      <c r="C38" s="555"/>
      <c r="D38" s="555"/>
      <c r="E38" s="555"/>
      <c r="F38" s="555"/>
      <c r="G38" s="555"/>
      <c r="H38" s="555"/>
      <c r="I38" s="555"/>
      <c r="J38" s="556" t="str">
        <f aca="false">IF(基本情報入力シート!M63="","",基本情報入力シート!M63)</f>
        <v>
        </v>
      </c>
      <c r="K38" s="557" t="str">
        <f aca="false">IF(基本情報入力シート!R63="","",基本情報入力シート!R63)</f>
        <v>
        </v>
      </c>
      <c r="L38" s="557" t="str">
        <f aca="false">IF(基本情報入力シート!W63="","",基本情報入力シート!W63)</f>
        <v>
        </v>
      </c>
      <c r="M38" s="556" t="str">
        <f aca="false">IF(基本情報入力シート!X63="","",基本情報入力シート!X63)</f>
        <v>
        </v>
      </c>
      <c r="N38" s="558" t="str">
        <f aca="false">IF(基本情報入力シート!Y63="","",基本情報入力シート!Y63)</f>
        <v>
        </v>
      </c>
      <c r="O38" s="559"/>
      <c r="P38" s="575"/>
      <c r="Q38" s="561"/>
      <c r="R38" s="561"/>
      <c r="S38" s="562" t="e">
        <f aca="false">IFERROR(ROUNDDOWN(Q38*VLOOKUP(N38,),0))</f>
        <v>#VALUE!</v>
      </c>
      <c r="T38" s="573"/>
      <c r="U38" s="564" t="e">
        <f aca="false">IFERROR(IF(AG38&lt;&gt;"",Q38*VLOOKUP(N38,)))</f>
        <v>#VALUE!</v>
      </c>
      <c r="V38" s="565"/>
      <c r="W38" s="566"/>
      <c r="X38" s="566"/>
      <c r="Y38" s="567"/>
      <c r="Z38" s="568"/>
      <c r="AA38" s="569" t="e">
        <f aca="false">IFERROR(IF(Y38="ー", "", ROUNDDOWN(Z38*VLOOKUP(N38,),0)))</f>
        <v>#VALUE!</v>
      </c>
      <c r="AB38" s="570"/>
      <c r="AC38" s="564" t="e">
        <f aca="false">IFERROR(IF(AG38&lt;&gt;"",Z38*VLOOKUP(N38,)))</f>
        <v>#VALUE!</v>
      </c>
      <c r="AD38" s="564"/>
      <c r="AE38" s="571"/>
      <c r="AF38" s="572"/>
      <c r="AG38" s="547" t="e">
        <f aca="false">IFERROR(VLOOKUP(O38,))</f>
        <v>#VALUE!</v>
      </c>
      <c r="AH38" s="548" t="e">
        <f aca="false">IFERROR(VLOOKUP(N38,))</f>
        <v>#VALUE!</v>
      </c>
      <c r="AI38" s="549" t="e">
        <f aca="false">IF(AND(OR(P38="処遇改善加算Ⅰ",P38="処遇改善加算Ⅱ"),AH38="対象"), 1,"")</f>
        <v>#VALUE!</v>
      </c>
      <c r="AJ38" s="550" t="str">
        <f aca="false">IF(OR(Y38="処遇改善加算Ⅰ",Y38="処遇改善加算Ⅱ"),IF(AND(N38&lt;&gt;"訪問型サービス（総合事業）",N38&lt;&gt;"通所型サービス（総合事業）",N38&lt;&gt;"（介護予防）短期入所生活介護",N38&lt;&gt;"（介護予防）短期入所療養介護（老健）",N38&lt;&gt;"（介護予防）短期入所療養介護 （病院等（老健以外）)",N38&lt;&gt;"（介護予防）短期入所療養介護（医療院）"),1,""),"")</f>
        <v>
        </v>
      </c>
      <c r="AK38" s="551"/>
      <c r="AL38" s="551"/>
      <c r="AM38" s="473"/>
      <c r="AN38" s="473"/>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30" hidden="false" customHeight="true" outlineLevel="0" collapsed="false">
      <c r="A39" s="554" t="n">
        <v>26</v>
      </c>
      <c r="B39" s="555" t="str">
        <f aca="false">IF(基本情報入力シート!C64="","",基本情報入力シート!C64)</f>
        <v>
        </v>
      </c>
      <c r="C39" s="555"/>
      <c r="D39" s="555"/>
      <c r="E39" s="555"/>
      <c r="F39" s="555"/>
      <c r="G39" s="555"/>
      <c r="H39" s="555"/>
      <c r="I39" s="555"/>
      <c r="J39" s="556" t="str">
        <f aca="false">IF(基本情報入力シート!M64="","",基本情報入力シート!M64)</f>
        <v>
        </v>
      </c>
      <c r="K39" s="557" t="str">
        <f aca="false">IF(基本情報入力シート!R64="","",基本情報入力シート!R64)</f>
        <v>
        </v>
      </c>
      <c r="L39" s="557" t="str">
        <f aca="false">IF(基本情報入力シート!W64="","",基本情報入力シート!W64)</f>
        <v>
        </v>
      </c>
      <c r="M39" s="556" t="str">
        <f aca="false">IF(基本情報入力シート!X64="","",基本情報入力シート!X64)</f>
        <v>
        </v>
      </c>
      <c r="N39" s="558" t="str">
        <f aca="false">IF(基本情報入力シート!Y64="","",基本情報入力シート!Y64)</f>
        <v>
        </v>
      </c>
      <c r="O39" s="559"/>
      <c r="P39" s="574"/>
      <c r="Q39" s="561"/>
      <c r="R39" s="561"/>
      <c r="S39" s="562" t="e">
        <f aca="false">IFERROR(ROUNDDOWN(Q39*VLOOKUP(N39,),0))</f>
        <v>#VALUE!</v>
      </c>
      <c r="T39" s="563"/>
      <c r="U39" s="564" t="e">
        <f aca="false">IFERROR(IF(AG39&lt;&gt;"",Q39*VLOOKUP(N39,)))</f>
        <v>#VALUE!</v>
      </c>
      <c r="V39" s="565"/>
      <c r="W39" s="566"/>
      <c r="X39" s="566"/>
      <c r="Y39" s="567"/>
      <c r="Z39" s="568"/>
      <c r="AA39" s="569" t="e">
        <f aca="false">IFERROR(IF(Y39="ー", "", ROUNDDOWN(Z39*VLOOKUP(N39,),0)))</f>
        <v>#VALUE!</v>
      </c>
      <c r="AB39" s="570"/>
      <c r="AC39" s="564" t="e">
        <f aca="false">IFERROR(IF(AG39&lt;&gt;"",Z39*VLOOKUP(N39,)))</f>
        <v>#VALUE!</v>
      </c>
      <c r="AD39" s="564"/>
      <c r="AE39" s="571"/>
      <c r="AF39" s="572"/>
      <c r="AG39" s="547" t="e">
        <f aca="false">IFERROR(VLOOKUP(O39,))</f>
        <v>#VALUE!</v>
      </c>
      <c r="AH39" s="548" t="e">
        <f aca="false">IFERROR(VLOOKUP(N39,))</f>
        <v>#VALUE!</v>
      </c>
      <c r="AI39" s="549" t="e">
        <f aca="false">IF(AND(OR(P39="処遇改善加算Ⅰ",P39="処遇改善加算Ⅱ"),AH39="対象"), 1,"")</f>
        <v>#VALUE!</v>
      </c>
      <c r="AJ39" s="550" t="str">
        <f aca="false">IF(OR(Y39="処遇改善加算Ⅰ",Y39="処遇改善加算Ⅱ"),IF(AND(N39&lt;&gt;"訪問型サービス（総合事業）",N39&lt;&gt;"通所型サービス（総合事業）",N39&lt;&gt;"（介護予防）短期入所生活介護",N39&lt;&gt;"（介護予防）短期入所療養介護（老健）",N39&lt;&gt;"（介護予防）短期入所療養介護 （病院等（老健以外）)",N39&lt;&gt;"（介護予防）短期入所療養介護（医療院）"),1,""),"")</f>
        <v>
        </v>
      </c>
      <c r="AK39" s="551"/>
      <c r="AL39" s="551"/>
      <c r="AM39" s="473"/>
      <c r="AN39" s="473"/>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30" hidden="false" customHeight="true" outlineLevel="0" collapsed="false">
      <c r="A40" s="554" t="n">
        <v>27</v>
      </c>
      <c r="B40" s="555" t="str">
        <f aca="false">IF(基本情報入力シート!C65="","",基本情報入力シート!C65)</f>
        <v>
        </v>
      </c>
      <c r="C40" s="555"/>
      <c r="D40" s="555"/>
      <c r="E40" s="555"/>
      <c r="F40" s="555"/>
      <c r="G40" s="555"/>
      <c r="H40" s="555"/>
      <c r="I40" s="555"/>
      <c r="J40" s="556" t="str">
        <f aca="false">IF(基本情報入力シート!M65="","",基本情報入力シート!M65)</f>
        <v>
        </v>
      </c>
      <c r="K40" s="557" t="str">
        <f aca="false">IF(基本情報入力シート!R65="","",基本情報入力シート!R65)</f>
        <v>
        </v>
      </c>
      <c r="L40" s="557" t="str">
        <f aca="false">IF(基本情報入力シート!W65="","",基本情報入力シート!W65)</f>
        <v>
        </v>
      </c>
      <c r="M40" s="556" t="str">
        <f aca="false">IF(基本情報入力シート!X65="","",基本情報入力シート!X65)</f>
        <v>
        </v>
      </c>
      <c r="N40" s="558" t="str">
        <f aca="false">IF(基本情報入力シート!Y65="","",基本情報入力シート!Y65)</f>
        <v>
        </v>
      </c>
      <c r="O40" s="559"/>
      <c r="P40" s="574"/>
      <c r="Q40" s="561"/>
      <c r="R40" s="561"/>
      <c r="S40" s="562" t="e">
        <f aca="false">IFERROR(ROUNDDOWN(Q40*VLOOKUP(N40,),0))</f>
        <v>#VALUE!</v>
      </c>
      <c r="T40" s="563"/>
      <c r="U40" s="564" t="e">
        <f aca="false">IFERROR(IF(AG40&lt;&gt;"",Q40*VLOOKUP(N40,)))</f>
        <v>#VALUE!</v>
      </c>
      <c r="V40" s="565"/>
      <c r="W40" s="566"/>
      <c r="X40" s="566"/>
      <c r="Y40" s="567"/>
      <c r="Z40" s="568"/>
      <c r="AA40" s="569" t="e">
        <f aca="false">IFERROR(IF(Y40="ー", "", ROUNDDOWN(Z40*VLOOKUP(N40,),0)))</f>
        <v>#VALUE!</v>
      </c>
      <c r="AB40" s="570"/>
      <c r="AC40" s="564" t="e">
        <f aca="false">IFERROR(IF(AG40&lt;&gt;"",Z40*VLOOKUP(N40,)))</f>
        <v>#VALUE!</v>
      </c>
      <c r="AD40" s="564"/>
      <c r="AE40" s="571"/>
      <c r="AF40" s="572"/>
      <c r="AG40" s="547" t="e">
        <f aca="false">IFERROR(VLOOKUP(O40,))</f>
        <v>#VALUE!</v>
      </c>
      <c r="AH40" s="548" t="e">
        <f aca="false">IFERROR(VLOOKUP(N40,))</f>
        <v>#VALUE!</v>
      </c>
      <c r="AI40" s="549" t="e">
        <f aca="false">IF(AND(OR(P40="処遇改善加算Ⅰ",P40="処遇改善加算Ⅱ"),AH40="対象"), 1,"")</f>
        <v>#VALUE!</v>
      </c>
      <c r="AJ40" s="550" t="str">
        <f aca="false">IF(OR(Y40="処遇改善加算Ⅰ",Y40="処遇改善加算Ⅱ"),IF(AND(N40&lt;&gt;"訪問型サービス（総合事業）",N40&lt;&gt;"通所型サービス（総合事業）",N40&lt;&gt;"（介護予防）短期入所生活介護",N40&lt;&gt;"（介護予防）短期入所療養介護（老健）",N40&lt;&gt;"（介護予防）短期入所療養介護 （病院等（老健以外）)",N40&lt;&gt;"（介護予防）短期入所療養介護（医療院）"),1,""),"")</f>
        <v>
        </v>
      </c>
      <c r="AK40" s="551"/>
      <c r="AL40" s="551"/>
      <c r="AM40" s="473"/>
      <c r="AN40" s="473"/>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30" hidden="false" customHeight="true" outlineLevel="0" collapsed="false">
      <c r="A41" s="554" t="n">
        <v>28</v>
      </c>
      <c r="B41" s="555" t="str">
        <f aca="false">IF(基本情報入力シート!C66="","",基本情報入力シート!C66)</f>
        <v>
        </v>
      </c>
      <c r="C41" s="555"/>
      <c r="D41" s="555"/>
      <c r="E41" s="555"/>
      <c r="F41" s="555"/>
      <c r="G41" s="555"/>
      <c r="H41" s="555"/>
      <c r="I41" s="555"/>
      <c r="J41" s="556" t="str">
        <f aca="false">IF(基本情報入力シート!M66="","",基本情報入力シート!M66)</f>
        <v>
        </v>
      </c>
      <c r="K41" s="557" t="str">
        <f aca="false">IF(基本情報入力シート!R66="","",基本情報入力シート!R66)</f>
        <v>
        </v>
      </c>
      <c r="L41" s="557" t="str">
        <f aca="false">IF(基本情報入力シート!W66="","",基本情報入力シート!W66)</f>
        <v>
        </v>
      </c>
      <c r="M41" s="556" t="str">
        <f aca="false">IF(基本情報入力シート!X66="","",基本情報入力シート!X66)</f>
        <v>
        </v>
      </c>
      <c r="N41" s="558" t="str">
        <f aca="false">IF(基本情報入力シート!Y66="","",基本情報入力シート!Y66)</f>
        <v>
        </v>
      </c>
      <c r="O41" s="559"/>
      <c r="P41" s="575"/>
      <c r="Q41" s="561"/>
      <c r="R41" s="561"/>
      <c r="S41" s="562" t="e">
        <f aca="false">IFERROR(ROUNDDOWN(Q41*VLOOKUP(N41,),0))</f>
        <v>#VALUE!</v>
      </c>
      <c r="T41" s="573"/>
      <c r="U41" s="564" t="e">
        <f aca="false">IFERROR(IF(AG41&lt;&gt;"",Q41*VLOOKUP(N41,)))</f>
        <v>#VALUE!</v>
      </c>
      <c r="V41" s="565"/>
      <c r="W41" s="566"/>
      <c r="X41" s="566"/>
      <c r="Y41" s="567"/>
      <c r="Z41" s="568"/>
      <c r="AA41" s="569" t="e">
        <f aca="false">IFERROR(IF(Y41="ー", "", ROUNDDOWN(Z41*VLOOKUP(N41,),0)))</f>
        <v>#VALUE!</v>
      </c>
      <c r="AB41" s="570"/>
      <c r="AC41" s="564" t="e">
        <f aca="false">IFERROR(IF(AG41&lt;&gt;"",Z41*VLOOKUP(N41,)))</f>
        <v>#VALUE!</v>
      </c>
      <c r="AD41" s="564"/>
      <c r="AE41" s="571"/>
      <c r="AF41" s="572"/>
      <c r="AG41" s="547" t="e">
        <f aca="false">IFERROR(VLOOKUP(O41,))</f>
        <v>#VALUE!</v>
      </c>
      <c r="AH41" s="548" t="e">
        <f aca="false">IFERROR(VLOOKUP(N41,))</f>
        <v>#VALUE!</v>
      </c>
      <c r="AI41" s="549" t="e">
        <f aca="false">IF(AND(OR(P41="処遇改善加算Ⅰ",P41="処遇改善加算Ⅱ"),AH41="対象"), 1,"")</f>
        <v>#VALUE!</v>
      </c>
      <c r="AJ41" s="550" t="str">
        <f aca="false">IF(OR(Y41="処遇改善加算Ⅰ",Y41="処遇改善加算Ⅱ"),IF(AND(N41&lt;&gt;"訪問型サービス（総合事業）",N41&lt;&gt;"通所型サービス（総合事業）",N41&lt;&gt;"（介護予防）短期入所生活介護",N41&lt;&gt;"（介護予防）短期入所療養介護（老健）",N41&lt;&gt;"（介護予防）短期入所療養介護 （病院等（老健以外）)",N41&lt;&gt;"（介護予防）短期入所療養介護（医療院）"),1,""),"")</f>
        <v>
        </v>
      </c>
      <c r="AK41" s="551"/>
      <c r="AL41" s="551"/>
      <c r="AM41" s="473"/>
      <c r="AN41" s="473"/>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30" hidden="false" customHeight="true" outlineLevel="0" collapsed="false">
      <c r="A42" s="554" t="n">
        <v>29</v>
      </c>
      <c r="B42" s="555" t="str">
        <f aca="false">IF(基本情報入力シート!C67="","",基本情報入力シート!C67)</f>
        <v>
        </v>
      </c>
      <c r="C42" s="555"/>
      <c r="D42" s="555"/>
      <c r="E42" s="555"/>
      <c r="F42" s="555"/>
      <c r="G42" s="555"/>
      <c r="H42" s="555"/>
      <c r="I42" s="555"/>
      <c r="J42" s="556" t="str">
        <f aca="false">IF(基本情報入力シート!M67="","",基本情報入力シート!M67)</f>
        <v>
        </v>
      </c>
      <c r="K42" s="557" t="str">
        <f aca="false">IF(基本情報入力シート!R67="","",基本情報入力シート!R67)</f>
        <v>
        </v>
      </c>
      <c r="L42" s="557" t="str">
        <f aca="false">IF(基本情報入力シート!W67="","",基本情報入力シート!W67)</f>
        <v>
        </v>
      </c>
      <c r="M42" s="556" t="str">
        <f aca="false">IF(基本情報入力シート!X67="","",基本情報入力シート!X67)</f>
        <v>
        </v>
      </c>
      <c r="N42" s="558" t="str">
        <f aca="false">IF(基本情報入力シート!Y67="","",基本情報入力シート!Y67)</f>
        <v>
        </v>
      </c>
      <c r="O42" s="559"/>
      <c r="P42" s="575"/>
      <c r="Q42" s="561"/>
      <c r="R42" s="561"/>
      <c r="S42" s="562" t="e">
        <f aca="false">IFERROR(ROUNDDOWN(Q42*VLOOKUP(N42,),0))</f>
        <v>#VALUE!</v>
      </c>
      <c r="T42" s="563"/>
      <c r="U42" s="564" t="e">
        <f aca="false">IFERROR(IF(AG42&lt;&gt;"",Q42*VLOOKUP(N42,)))</f>
        <v>#VALUE!</v>
      </c>
      <c r="V42" s="565"/>
      <c r="W42" s="566"/>
      <c r="X42" s="566"/>
      <c r="Y42" s="567"/>
      <c r="Z42" s="568"/>
      <c r="AA42" s="569" t="e">
        <f aca="false">IFERROR(IF(Y42="ー", "", ROUNDDOWN(Z42*VLOOKUP(N42,),0)))</f>
        <v>#VALUE!</v>
      </c>
      <c r="AB42" s="570"/>
      <c r="AC42" s="564" t="e">
        <f aca="false">IFERROR(IF(AG42&lt;&gt;"",Z42*VLOOKUP(N42,)))</f>
        <v>#VALUE!</v>
      </c>
      <c r="AD42" s="564"/>
      <c r="AE42" s="571"/>
      <c r="AF42" s="572"/>
      <c r="AG42" s="547" t="e">
        <f aca="false">IFERROR(VLOOKUP(O42,))</f>
        <v>#VALUE!</v>
      </c>
      <c r="AH42" s="548" t="e">
        <f aca="false">IFERROR(VLOOKUP(N42,))</f>
        <v>#VALUE!</v>
      </c>
      <c r="AI42" s="549" t="e">
        <f aca="false">IF(AND(OR(P42="処遇改善加算Ⅰ",P42="処遇改善加算Ⅱ"),AH42="対象"), 1,"")</f>
        <v>#VALUE!</v>
      </c>
      <c r="AJ42" s="550" t="str">
        <f aca="false">IF(OR(Y42="処遇改善加算Ⅰ",Y42="処遇改善加算Ⅱ"),IF(AND(N42&lt;&gt;"訪問型サービス（総合事業）",N42&lt;&gt;"通所型サービス（総合事業）",N42&lt;&gt;"（介護予防）短期入所生活介護",N42&lt;&gt;"（介護予防）短期入所療養介護（老健）",N42&lt;&gt;"（介護予防）短期入所療養介護 （病院等（老健以外）)",N42&lt;&gt;"（介護予防）短期入所療養介護（医療院）"),1,""),"")</f>
        <v>
        </v>
      </c>
      <c r="AK42" s="551"/>
      <c r="AL42" s="551"/>
      <c r="AM42" s="473"/>
      <c r="AN42" s="473"/>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30" hidden="false" customHeight="true" outlineLevel="0" collapsed="false">
      <c r="A43" s="554" t="n">
        <v>30</v>
      </c>
      <c r="B43" s="555" t="str">
        <f aca="false">IF(基本情報入力シート!C68="","",基本情報入力シート!C68)</f>
        <v>
        </v>
      </c>
      <c r="C43" s="555"/>
      <c r="D43" s="555"/>
      <c r="E43" s="555"/>
      <c r="F43" s="555"/>
      <c r="G43" s="555"/>
      <c r="H43" s="555"/>
      <c r="I43" s="555"/>
      <c r="J43" s="556" t="str">
        <f aca="false">IF(基本情報入力シート!M68="","",基本情報入力シート!M68)</f>
        <v>
        </v>
      </c>
      <c r="K43" s="557" t="str">
        <f aca="false">IF(基本情報入力シート!R68="","",基本情報入力シート!R68)</f>
        <v>
        </v>
      </c>
      <c r="L43" s="557" t="str">
        <f aca="false">IF(基本情報入力シート!W68="","",基本情報入力シート!W68)</f>
        <v>
        </v>
      </c>
      <c r="M43" s="556" t="str">
        <f aca="false">IF(基本情報入力シート!X68="","",基本情報入力シート!X68)</f>
        <v>
        </v>
      </c>
      <c r="N43" s="558" t="str">
        <f aca="false">IF(基本情報入力シート!Y68="","",基本情報入力シート!Y68)</f>
        <v>
        </v>
      </c>
      <c r="O43" s="559"/>
      <c r="P43" s="574"/>
      <c r="Q43" s="561"/>
      <c r="R43" s="561"/>
      <c r="S43" s="562" t="e">
        <f aca="false">IFERROR(ROUNDDOWN(Q43*VLOOKUP(N43,),0))</f>
        <v>#VALUE!</v>
      </c>
      <c r="T43" s="563"/>
      <c r="U43" s="564" t="e">
        <f aca="false">IFERROR(IF(AG43&lt;&gt;"",Q43*VLOOKUP(N43,)))</f>
        <v>#VALUE!</v>
      </c>
      <c r="V43" s="565"/>
      <c r="W43" s="566"/>
      <c r="X43" s="566"/>
      <c r="Y43" s="567"/>
      <c r="Z43" s="568"/>
      <c r="AA43" s="569" t="e">
        <f aca="false">IFERROR(IF(Y43="ー", "", ROUNDDOWN(Z43*VLOOKUP(N43,),0)))</f>
        <v>#VALUE!</v>
      </c>
      <c r="AB43" s="570"/>
      <c r="AC43" s="564" t="e">
        <f aca="false">IFERROR(IF(AG43&lt;&gt;"",Z43*VLOOKUP(N43,)))</f>
        <v>#VALUE!</v>
      </c>
      <c r="AD43" s="564"/>
      <c r="AE43" s="571"/>
      <c r="AF43" s="572"/>
      <c r="AG43" s="547" t="e">
        <f aca="false">IFERROR(VLOOKUP(O43,))</f>
        <v>#VALUE!</v>
      </c>
      <c r="AH43" s="548" t="e">
        <f aca="false">IFERROR(VLOOKUP(N43,))</f>
        <v>#VALUE!</v>
      </c>
      <c r="AI43" s="549" t="e">
        <f aca="false">IF(AND(OR(P43="処遇改善加算Ⅰ",P43="処遇改善加算Ⅱ"),AH43="対象"), 1,"")</f>
        <v>#VALUE!</v>
      </c>
      <c r="AJ43" s="550" t="str">
        <f aca="false">IF(OR(Y43="処遇改善加算Ⅰ",Y43="処遇改善加算Ⅱ"),IF(AND(N43&lt;&gt;"訪問型サービス（総合事業）",N43&lt;&gt;"通所型サービス（総合事業）",N43&lt;&gt;"（介護予防）短期入所生活介護",N43&lt;&gt;"（介護予防）短期入所療養介護（老健）",N43&lt;&gt;"（介護予防）短期入所療養介護 （病院等（老健以外）)",N43&lt;&gt;"（介護予防）短期入所療養介護（医療院）"),1,""),"")</f>
        <v>
        </v>
      </c>
      <c r="AK43" s="551"/>
      <c r="AL43" s="551"/>
      <c r="AM43" s="473"/>
      <c r="AN43" s="473"/>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30" hidden="false" customHeight="true" outlineLevel="0" collapsed="false">
      <c r="A44" s="554" t="n">
        <v>31</v>
      </c>
      <c r="B44" s="555" t="str">
        <f aca="false">IF(基本情報入力シート!C69="","",基本情報入力シート!C69)</f>
        <v>
        </v>
      </c>
      <c r="C44" s="555"/>
      <c r="D44" s="555"/>
      <c r="E44" s="555"/>
      <c r="F44" s="555"/>
      <c r="G44" s="555"/>
      <c r="H44" s="555"/>
      <c r="I44" s="555"/>
      <c r="J44" s="556" t="str">
        <f aca="false">IF(基本情報入力シート!M69="","",基本情報入力シート!M69)</f>
        <v>
        </v>
      </c>
      <c r="K44" s="557" t="str">
        <f aca="false">IF(基本情報入力シート!R69="","",基本情報入力シート!R69)</f>
        <v>
        </v>
      </c>
      <c r="L44" s="557" t="str">
        <f aca="false">IF(基本情報入力シート!W69="","",基本情報入力シート!W69)</f>
        <v>
        </v>
      </c>
      <c r="M44" s="556" t="str">
        <f aca="false">IF(基本情報入力シート!X69="","",基本情報入力シート!X69)</f>
        <v>
        </v>
      </c>
      <c r="N44" s="558" t="str">
        <f aca="false">IF(基本情報入力シート!Y69="","",基本情報入力シート!Y69)</f>
        <v>
        </v>
      </c>
      <c r="O44" s="559"/>
      <c r="P44" s="575"/>
      <c r="Q44" s="561"/>
      <c r="R44" s="561"/>
      <c r="S44" s="562" t="e">
        <f aca="false">IFERROR(ROUNDDOWN(Q44*VLOOKUP(N44,),0))</f>
        <v>#VALUE!</v>
      </c>
      <c r="T44" s="573"/>
      <c r="U44" s="564" t="e">
        <f aca="false">IFERROR(IF(AG44&lt;&gt;"",Q44*VLOOKUP(N44,)))</f>
        <v>#VALUE!</v>
      </c>
      <c r="V44" s="565"/>
      <c r="W44" s="566"/>
      <c r="X44" s="566"/>
      <c r="Y44" s="567"/>
      <c r="Z44" s="568"/>
      <c r="AA44" s="569" t="e">
        <f aca="false">IFERROR(IF(Y44="ー", "", ROUNDDOWN(Z44*VLOOKUP(N44,),0)))</f>
        <v>#VALUE!</v>
      </c>
      <c r="AB44" s="570"/>
      <c r="AC44" s="564" t="e">
        <f aca="false">IFERROR(IF(AG44&lt;&gt;"",Z44*VLOOKUP(N44,)))</f>
        <v>#VALUE!</v>
      </c>
      <c r="AD44" s="564"/>
      <c r="AE44" s="571"/>
      <c r="AF44" s="572"/>
      <c r="AG44" s="547" t="e">
        <f aca="false">IFERROR(VLOOKUP(O44,))</f>
        <v>#VALUE!</v>
      </c>
      <c r="AH44" s="548" t="e">
        <f aca="false">IFERROR(VLOOKUP(N44,))</f>
        <v>#VALUE!</v>
      </c>
      <c r="AI44" s="549" t="e">
        <f aca="false">IF(AND(OR(P44="処遇改善加算Ⅰ",P44="処遇改善加算Ⅱ"),AH44="対象"), 1,"")</f>
        <v>#VALUE!</v>
      </c>
      <c r="AJ44" s="550" t="str">
        <f aca="false">IF(OR(Y44="処遇改善加算Ⅰ",Y44="処遇改善加算Ⅱ"),IF(AND(N44&lt;&gt;"訪問型サービス（総合事業）",N44&lt;&gt;"通所型サービス（総合事業）",N44&lt;&gt;"（介護予防）短期入所生活介護",N44&lt;&gt;"（介護予防）短期入所療養介護（老健）",N44&lt;&gt;"（介護予防）短期入所療養介護 （病院等（老健以外）)",N44&lt;&gt;"（介護予防）短期入所療養介護（医療院）"),1,""),"")</f>
        <v>
        </v>
      </c>
      <c r="AK44" s="551"/>
      <c r="AL44" s="551"/>
      <c r="AM44" s="473"/>
      <c r="AN44" s="473"/>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30" hidden="false" customHeight="true" outlineLevel="0" collapsed="false">
      <c r="A45" s="554" t="n">
        <v>32</v>
      </c>
      <c r="B45" s="555" t="str">
        <f aca="false">IF(基本情報入力シート!C70="","",基本情報入力シート!C70)</f>
        <v>
        </v>
      </c>
      <c r="C45" s="555"/>
      <c r="D45" s="555"/>
      <c r="E45" s="555"/>
      <c r="F45" s="555"/>
      <c r="G45" s="555"/>
      <c r="H45" s="555"/>
      <c r="I45" s="555"/>
      <c r="J45" s="556" t="str">
        <f aca="false">IF(基本情報入力シート!M70="","",基本情報入力シート!M70)</f>
        <v>
        </v>
      </c>
      <c r="K45" s="557" t="str">
        <f aca="false">IF(基本情報入力シート!R70="","",基本情報入力シート!R70)</f>
        <v>
        </v>
      </c>
      <c r="L45" s="557" t="str">
        <f aca="false">IF(基本情報入力シート!W70="","",基本情報入力シート!W70)</f>
        <v>
        </v>
      </c>
      <c r="M45" s="556" t="str">
        <f aca="false">IF(基本情報入力シート!X70="","",基本情報入力シート!X70)</f>
        <v>
        </v>
      </c>
      <c r="N45" s="558" t="str">
        <f aca="false">IF(基本情報入力シート!Y70="","",基本情報入力シート!Y70)</f>
        <v>
        </v>
      </c>
      <c r="O45" s="559"/>
      <c r="P45" s="575"/>
      <c r="Q45" s="561"/>
      <c r="R45" s="561"/>
      <c r="S45" s="562" t="e">
        <f aca="false">IFERROR(ROUNDDOWN(Q45*VLOOKUP(N45,),0))</f>
        <v>#VALUE!</v>
      </c>
      <c r="T45" s="563"/>
      <c r="U45" s="564" t="e">
        <f aca="false">IFERROR(IF(AG45&lt;&gt;"",Q45*VLOOKUP(N45,)))</f>
        <v>#VALUE!</v>
      </c>
      <c r="V45" s="565"/>
      <c r="W45" s="566"/>
      <c r="X45" s="566"/>
      <c r="Y45" s="567"/>
      <c r="Z45" s="568"/>
      <c r="AA45" s="569" t="e">
        <f aca="false">IFERROR(IF(Y45="ー", "", ROUNDDOWN(Z45*VLOOKUP(N45,),0)))</f>
        <v>#VALUE!</v>
      </c>
      <c r="AB45" s="570"/>
      <c r="AC45" s="564" t="e">
        <f aca="false">IFERROR(IF(AG45&lt;&gt;"",Z45*VLOOKUP(N45,)))</f>
        <v>#VALUE!</v>
      </c>
      <c r="AD45" s="564"/>
      <c r="AE45" s="571"/>
      <c r="AF45" s="572"/>
      <c r="AG45" s="547" t="e">
        <f aca="false">IFERROR(VLOOKUP(O45,))</f>
        <v>#VALUE!</v>
      </c>
      <c r="AH45" s="548" t="e">
        <f aca="false">IFERROR(VLOOKUP(N45,))</f>
        <v>#VALUE!</v>
      </c>
      <c r="AI45" s="549" t="e">
        <f aca="false">IF(AND(OR(P45="処遇改善加算Ⅰ",P45="処遇改善加算Ⅱ"),AH45="対象"), 1,"")</f>
        <v>#VALUE!</v>
      </c>
      <c r="AJ45" s="550" t="str">
        <f aca="false">IF(OR(Y45="処遇改善加算Ⅰ",Y45="処遇改善加算Ⅱ"),IF(AND(N45&lt;&gt;"訪問型サービス（総合事業）",N45&lt;&gt;"通所型サービス（総合事業）",N45&lt;&gt;"（介護予防）短期入所生活介護",N45&lt;&gt;"（介護予防）短期入所療養介護（老健）",N45&lt;&gt;"（介護予防）短期入所療養介護 （病院等（老健以外）)",N45&lt;&gt;"（介護予防）短期入所療養介護（医療院）"),1,""),"")</f>
        <v>
        </v>
      </c>
      <c r="AK45" s="551"/>
      <c r="AL45" s="551"/>
      <c r="AM45" s="473"/>
      <c r="AN45" s="473"/>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30" hidden="false" customHeight="true" outlineLevel="0" collapsed="false">
      <c r="A46" s="554" t="n">
        <v>33</v>
      </c>
      <c r="B46" s="555" t="str">
        <f aca="false">IF(基本情報入力シート!C71="","",基本情報入力シート!C71)</f>
        <v>
        </v>
      </c>
      <c r="C46" s="555"/>
      <c r="D46" s="555"/>
      <c r="E46" s="555"/>
      <c r="F46" s="555"/>
      <c r="G46" s="555"/>
      <c r="H46" s="555"/>
      <c r="I46" s="555"/>
      <c r="J46" s="556" t="str">
        <f aca="false">IF(基本情報入力シート!M71="","",基本情報入力シート!M71)</f>
        <v>
        </v>
      </c>
      <c r="K46" s="557" t="str">
        <f aca="false">IF(基本情報入力シート!R71="","",基本情報入力シート!R71)</f>
        <v>
        </v>
      </c>
      <c r="L46" s="557" t="str">
        <f aca="false">IF(基本情報入力シート!W71="","",基本情報入力シート!W71)</f>
        <v>
        </v>
      </c>
      <c r="M46" s="556" t="str">
        <f aca="false">IF(基本情報入力シート!X71="","",基本情報入力シート!X71)</f>
        <v>
        </v>
      </c>
      <c r="N46" s="558" t="str">
        <f aca="false">IF(基本情報入力シート!Y71="","",基本情報入力シート!Y71)</f>
        <v>
        </v>
      </c>
      <c r="O46" s="559"/>
      <c r="P46" s="574"/>
      <c r="Q46" s="561"/>
      <c r="R46" s="561"/>
      <c r="S46" s="562" t="e">
        <f aca="false">IFERROR(ROUNDDOWN(Q46*VLOOKUP(N46,),0))</f>
        <v>#VALUE!</v>
      </c>
      <c r="T46" s="563"/>
      <c r="U46" s="564" t="e">
        <f aca="false">IFERROR(IF(AG46&lt;&gt;"",Q46*VLOOKUP(N46,)))</f>
        <v>#VALUE!</v>
      </c>
      <c r="V46" s="565"/>
      <c r="W46" s="566"/>
      <c r="X46" s="566"/>
      <c r="Y46" s="567"/>
      <c r="Z46" s="568"/>
      <c r="AA46" s="569" t="e">
        <f aca="false">IFERROR(IF(Y46="ー", "", ROUNDDOWN(Z46*VLOOKUP(N46,),0)))</f>
        <v>#VALUE!</v>
      </c>
      <c r="AB46" s="570"/>
      <c r="AC46" s="564" t="e">
        <f aca="false">IFERROR(IF(AG46&lt;&gt;"",Z46*VLOOKUP(N46,)))</f>
        <v>#VALUE!</v>
      </c>
      <c r="AD46" s="564"/>
      <c r="AE46" s="571"/>
      <c r="AF46" s="572"/>
      <c r="AG46" s="547" t="e">
        <f aca="false">IFERROR(VLOOKUP(O46,))</f>
        <v>#VALUE!</v>
      </c>
      <c r="AH46" s="548" t="e">
        <f aca="false">IFERROR(VLOOKUP(N46,))</f>
        <v>#VALUE!</v>
      </c>
      <c r="AI46" s="549" t="e">
        <f aca="false">IF(AND(OR(P46="処遇改善加算Ⅰ",P46="処遇改善加算Ⅱ"),AH46="対象"), 1,"")</f>
        <v>#VALUE!</v>
      </c>
      <c r="AJ46" s="550" t="str">
        <f aca="false">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v>
      </c>
      <c r="AK46" s="551"/>
      <c r="AL46" s="551"/>
      <c r="AM46" s="473"/>
      <c r="AN46" s="473"/>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30" hidden="false" customHeight="true" outlineLevel="0" collapsed="false">
      <c r="A47" s="554" t="n">
        <v>34</v>
      </c>
      <c r="B47" s="555" t="str">
        <f aca="false">IF(基本情報入力シート!C72="","",基本情報入力シート!C72)</f>
        <v>
        </v>
      </c>
      <c r="C47" s="555"/>
      <c r="D47" s="555"/>
      <c r="E47" s="555"/>
      <c r="F47" s="555"/>
      <c r="G47" s="555"/>
      <c r="H47" s="555"/>
      <c r="I47" s="555"/>
      <c r="J47" s="556" t="str">
        <f aca="false">IF(基本情報入力シート!M72="","",基本情報入力シート!M72)</f>
        <v>
        </v>
      </c>
      <c r="K47" s="557" t="str">
        <f aca="false">IF(基本情報入力シート!R72="","",基本情報入力シート!R72)</f>
        <v>
        </v>
      </c>
      <c r="L47" s="557" t="str">
        <f aca="false">IF(基本情報入力シート!W72="","",基本情報入力シート!W72)</f>
        <v>
        </v>
      </c>
      <c r="M47" s="556" t="str">
        <f aca="false">IF(基本情報入力シート!X72="","",基本情報入力シート!X72)</f>
        <v>
        </v>
      </c>
      <c r="N47" s="558" t="str">
        <f aca="false">IF(基本情報入力シート!Y72="","",基本情報入力シート!Y72)</f>
        <v>
        </v>
      </c>
      <c r="O47" s="559"/>
      <c r="P47" s="574"/>
      <c r="Q47" s="561"/>
      <c r="R47" s="561"/>
      <c r="S47" s="562" t="e">
        <f aca="false">IFERROR(ROUNDDOWN(Q47*VLOOKUP(N47,),0))</f>
        <v>#VALUE!</v>
      </c>
      <c r="T47" s="573"/>
      <c r="U47" s="564" t="e">
        <f aca="false">IFERROR(IF(AG47&lt;&gt;"",Q47*VLOOKUP(N47,)))</f>
        <v>#VALUE!</v>
      </c>
      <c r="V47" s="565"/>
      <c r="W47" s="566"/>
      <c r="X47" s="566"/>
      <c r="Y47" s="567"/>
      <c r="Z47" s="568"/>
      <c r="AA47" s="569" t="e">
        <f aca="false">IFERROR(IF(Y47="ー", "", ROUNDDOWN(Z47*VLOOKUP(N47,),0)))</f>
        <v>#VALUE!</v>
      </c>
      <c r="AB47" s="570"/>
      <c r="AC47" s="564" t="e">
        <f aca="false">IFERROR(IF(AG47&lt;&gt;"",Z47*VLOOKUP(N47,)))</f>
        <v>#VALUE!</v>
      </c>
      <c r="AD47" s="564"/>
      <c r="AE47" s="571"/>
      <c r="AF47" s="572"/>
      <c r="AG47" s="547" t="e">
        <f aca="false">IFERROR(VLOOKUP(O47,))</f>
        <v>#VALUE!</v>
      </c>
      <c r="AH47" s="548" t="e">
        <f aca="false">IFERROR(VLOOKUP(N47,))</f>
        <v>#VALUE!</v>
      </c>
      <c r="AI47" s="549" t="e">
        <f aca="false">IF(AND(OR(P47="処遇改善加算Ⅰ",P47="処遇改善加算Ⅱ"),AH47="対象"), 1,"")</f>
        <v>#VALUE!</v>
      </c>
      <c r="AJ47" s="550" t="str">
        <f aca="false">IF(OR(Y47="処遇改善加算Ⅰ",Y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v>
      </c>
      <c r="AK47" s="551"/>
      <c r="AL47" s="551"/>
      <c r="AM47" s="473"/>
      <c r="AN47" s="473"/>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30" hidden="false" customHeight="true" outlineLevel="0" collapsed="false">
      <c r="A48" s="554" t="n">
        <v>35</v>
      </c>
      <c r="B48" s="555" t="str">
        <f aca="false">IF(基本情報入力シート!C73="","",基本情報入力シート!C73)</f>
        <v>
        </v>
      </c>
      <c r="C48" s="555"/>
      <c r="D48" s="555"/>
      <c r="E48" s="555"/>
      <c r="F48" s="555"/>
      <c r="G48" s="555"/>
      <c r="H48" s="555"/>
      <c r="I48" s="555"/>
      <c r="J48" s="556" t="str">
        <f aca="false">IF(基本情報入力シート!M73="","",基本情報入力シート!M73)</f>
        <v>
        </v>
      </c>
      <c r="K48" s="557" t="str">
        <f aca="false">IF(基本情報入力シート!R73="","",基本情報入力シート!R73)</f>
        <v>
        </v>
      </c>
      <c r="L48" s="557" t="str">
        <f aca="false">IF(基本情報入力シート!W73="","",基本情報入力シート!W73)</f>
        <v>
        </v>
      </c>
      <c r="M48" s="556" t="str">
        <f aca="false">IF(基本情報入力シート!X73="","",基本情報入力シート!X73)</f>
        <v>
        </v>
      </c>
      <c r="N48" s="558" t="str">
        <f aca="false">IF(基本情報入力シート!Y73="","",基本情報入力シート!Y73)</f>
        <v>
        </v>
      </c>
      <c r="O48" s="559"/>
      <c r="P48" s="575"/>
      <c r="Q48" s="561"/>
      <c r="R48" s="561"/>
      <c r="S48" s="562" t="e">
        <f aca="false">IFERROR(ROUNDDOWN(Q48*VLOOKUP(N48,),0))</f>
        <v>#VALUE!</v>
      </c>
      <c r="T48" s="563"/>
      <c r="U48" s="564" t="e">
        <f aca="false">IFERROR(IF(AG48&lt;&gt;"",Q48*VLOOKUP(N48,)))</f>
        <v>#VALUE!</v>
      </c>
      <c r="V48" s="565"/>
      <c r="W48" s="566"/>
      <c r="X48" s="566"/>
      <c r="Y48" s="567"/>
      <c r="Z48" s="568"/>
      <c r="AA48" s="569" t="e">
        <f aca="false">IFERROR(IF(Y48="ー", "", ROUNDDOWN(Z48*VLOOKUP(N48,),0)))</f>
        <v>#VALUE!</v>
      </c>
      <c r="AB48" s="570"/>
      <c r="AC48" s="564" t="e">
        <f aca="false">IFERROR(IF(AG48&lt;&gt;"",Z48*VLOOKUP(N48,)))</f>
        <v>#VALUE!</v>
      </c>
      <c r="AD48" s="564"/>
      <c r="AE48" s="571"/>
      <c r="AF48" s="572"/>
      <c r="AG48" s="547" t="e">
        <f aca="false">IFERROR(VLOOKUP(O48,))</f>
        <v>#VALUE!</v>
      </c>
      <c r="AH48" s="548" t="e">
        <f aca="false">IFERROR(VLOOKUP(N48,))</f>
        <v>#VALUE!</v>
      </c>
      <c r="AI48" s="549" t="e">
        <f aca="false">IF(AND(OR(P48="処遇改善加算Ⅰ",P48="処遇改善加算Ⅱ"),AH48="対象"), 1,"")</f>
        <v>#VALUE!</v>
      </c>
      <c r="AJ48" s="550" t="str">
        <f aca="false">IF(OR(Y48="処遇改善加算Ⅰ",Y48="処遇改善加算Ⅱ"),IF(AND(N48&lt;&gt;"訪問型サービス（総合事業）",N48&lt;&gt;"通所型サービス（総合事業）",N48&lt;&gt;"（介護予防）短期入所生活介護",N48&lt;&gt;"（介護予防）短期入所療養介護（老健）",N48&lt;&gt;"（介護予防）短期入所療養介護 （病院等（老健以外）)",N48&lt;&gt;"（介護予防）短期入所療養介護（医療院）"),1,""),"")</f>
        <v>
        </v>
      </c>
      <c r="AK48" s="551"/>
      <c r="AL48" s="551"/>
      <c r="AM48" s="473"/>
      <c r="AN48" s="473"/>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30" hidden="false" customHeight="true" outlineLevel="0" collapsed="false">
      <c r="A49" s="554" t="n">
        <v>36</v>
      </c>
      <c r="B49" s="555" t="str">
        <f aca="false">IF(基本情報入力シート!C74="","",基本情報入力シート!C74)</f>
        <v>
        </v>
      </c>
      <c r="C49" s="555"/>
      <c r="D49" s="555"/>
      <c r="E49" s="555"/>
      <c r="F49" s="555"/>
      <c r="G49" s="555"/>
      <c r="H49" s="555"/>
      <c r="I49" s="555"/>
      <c r="J49" s="556" t="str">
        <f aca="false">IF(基本情報入力シート!M74="","",基本情報入力シート!M74)</f>
        <v>
        </v>
      </c>
      <c r="K49" s="557" t="str">
        <f aca="false">IF(基本情報入力シート!R74="","",基本情報入力シート!R74)</f>
        <v>
        </v>
      </c>
      <c r="L49" s="557" t="str">
        <f aca="false">IF(基本情報入力シート!W74="","",基本情報入力シート!W74)</f>
        <v>
        </v>
      </c>
      <c r="M49" s="556" t="str">
        <f aca="false">IF(基本情報入力シート!X74="","",基本情報入力シート!X74)</f>
        <v>
        </v>
      </c>
      <c r="N49" s="558" t="str">
        <f aca="false">IF(基本情報入力シート!Y74="","",基本情報入力シート!Y74)</f>
        <v>
        </v>
      </c>
      <c r="O49" s="559"/>
      <c r="P49" s="575"/>
      <c r="Q49" s="561"/>
      <c r="R49" s="561"/>
      <c r="S49" s="562" t="e">
        <f aca="false">IFERROR(ROUNDDOWN(Q49*VLOOKUP(N49,),0))</f>
        <v>#VALUE!</v>
      </c>
      <c r="T49" s="563"/>
      <c r="U49" s="564" t="e">
        <f aca="false">IFERROR(IF(AG49&lt;&gt;"",Q49*VLOOKUP(N49,)))</f>
        <v>#VALUE!</v>
      </c>
      <c r="V49" s="565"/>
      <c r="W49" s="566"/>
      <c r="X49" s="566"/>
      <c r="Y49" s="567"/>
      <c r="Z49" s="568"/>
      <c r="AA49" s="569" t="e">
        <f aca="false">IFERROR(IF(Y49="ー", "", ROUNDDOWN(Z49*VLOOKUP(N49,),0)))</f>
        <v>#VALUE!</v>
      </c>
      <c r="AB49" s="570"/>
      <c r="AC49" s="564" t="e">
        <f aca="false">IFERROR(IF(AG49&lt;&gt;"",Z49*VLOOKUP(N49,)))</f>
        <v>#VALUE!</v>
      </c>
      <c r="AD49" s="564"/>
      <c r="AE49" s="571"/>
      <c r="AF49" s="572"/>
      <c r="AG49" s="547" t="e">
        <f aca="false">IFERROR(VLOOKUP(O49,))</f>
        <v>#VALUE!</v>
      </c>
      <c r="AH49" s="548" t="e">
        <f aca="false">IFERROR(VLOOKUP(N49,))</f>
        <v>#VALUE!</v>
      </c>
      <c r="AI49" s="549" t="e">
        <f aca="false">IF(AND(OR(P49="処遇改善加算Ⅰ",P49="処遇改善加算Ⅱ"),AH49="対象"), 1,"")</f>
        <v>#VALUE!</v>
      </c>
      <c r="AJ49" s="550" t="str">
        <f aca="false">IF(OR(Y49="処遇改善加算Ⅰ",Y49="処遇改善加算Ⅱ"),IF(AND(N49&lt;&gt;"訪問型サービス（総合事業）",N49&lt;&gt;"通所型サービス（総合事業）",N49&lt;&gt;"（介護予防）短期入所生活介護",N49&lt;&gt;"（介護予防）短期入所療養介護（老健）",N49&lt;&gt;"（介護予防）短期入所療養介護 （病院等（老健以外）)",N49&lt;&gt;"（介護予防）短期入所療養介護（医療院）"),1,""),"")</f>
        <v>
        </v>
      </c>
      <c r="AK49" s="551"/>
      <c r="AL49" s="551"/>
      <c r="AM49" s="473"/>
      <c r="AN49" s="473"/>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30" hidden="false" customHeight="true" outlineLevel="0" collapsed="false">
      <c r="A50" s="554" t="n">
        <v>37</v>
      </c>
      <c r="B50" s="555" t="str">
        <f aca="false">IF(基本情報入力シート!C75="","",基本情報入力シート!C75)</f>
        <v>
        </v>
      </c>
      <c r="C50" s="555"/>
      <c r="D50" s="555"/>
      <c r="E50" s="555"/>
      <c r="F50" s="555"/>
      <c r="G50" s="555"/>
      <c r="H50" s="555"/>
      <c r="I50" s="555"/>
      <c r="J50" s="556" t="str">
        <f aca="false">IF(基本情報入力シート!M75="","",基本情報入力シート!M75)</f>
        <v>
        </v>
      </c>
      <c r="K50" s="557" t="str">
        <f aca="false">IF(基本情報入力シート!R75="","",基本情報入力シート!R75)</f>
        <v>
        </v>
      </c>
      <c r="L50" s="557" t="str">
        <f aca="false">IF(基本情報入力シート!W75="","",基本情報入力シート!W75)</f>
        <v>
        </v>
      </c>
      <c r="M50" s="556" t="str">
        <f aca="false">IF(基本情報入力シート!X75="","",基本情報入力シート!X75)</f>
        <v>
        </v>
      </c>
      <c r="N50" s="558" t="str">
        <f aca="false">IF(基本情報入力シート!Y75="","",基本情報入力シート!Y75)</f>
        <v>
        </v>
      </c>
      <c r="O50" s="559"/>
      <c r="P50" s="574"/>
      <c r="Q50" s="561"/>
      <c r="R50" s="561"/>
      <c r="S50" s="562" t="e">
        <f aca="false">IFERROR(ROUNDDOWN(Q50*VLOOKUP(N50,),0))</f>
        <v>#VALUE!</v>
      </c>
      <c r="T50" s="573"/>
      <c r="U50" s="564" t="e">
        <f aca="false">IFERROR(IF(AG50&lt;&gt;"",Q50*VLOOKUP(N50,)))</f>
        <v>#VALUE!</v>
      </c>
      <c r="V50" s="565"/>
      <c r="W50" s="566"/>
      <c r="X50" s="566"/>
      <c r="Y50" s="567"/>
      <c r="Z50" s="568"/>
      <c r="AA50" s="569" t="e">
        <f aca="false">IFERROR(IF(Y50="ー", "", ROUNDDOWN(Z50*VLOOKUP(N50,),0)))</f>
        <v>#VALUE!</v>
      </c>
      <c r="AB50" s="570"/>
      <c r="AC50" s="564" t="e">
        <f aca="false">IFERROR(IF(AG50&lt;&gt;"",Z50*VLOOKUP(N50,)))</f>
        <v>#VALUE!</v>
      </c>
      <c r="AD50" s="564"/>
      <c r="AE50" s="571"/>
      <c r="AF50" s="572"/>
      <c r="AG50" s="547" t="e">
        <f aca="false">IFERROR(VLOOKUP(O50,))</f>
        <v>#VALUE!</v>
      </c>
      <c r="AH50" s="548" t="e">
        <f aca="false">IFERROR(VLOOKUP(N50,))</f>
        <v>#VALUE!</v>
      </c>
      <c r="AI50" s="549" t="e">
        <f aca="false">IF(AND(OR(P50="処遇改善加算Ⅰ",P50="処遇改善加算Ⅱ"),AH50="対象"), 1,"")</f>
        <v>#VALUE!</v>
      </c>
      <c r="AJ50" s="550" t="str">
        <f aca="false">IF(OR(Y50="処遇改善加算Ⅰ",Y50="処遇改善加算Ⅱ"),IF(AND(N50&lt;&gt;"訪問型サービス（総合事業）",N50&lt;&gt;"通所型サービス（総合事業）",N50&lt;&gt;"（介護予防）短期入所生活介護",N50&lt;&gt;"（介護予防）短期入所療養介護（老健）",N50&lt;&gt;"（介護予防）短期入所療養介護 （病院等（老健以外）)",N50&lt;&gt;"（介護予防）短期入所療養介護（医療院）"),1,""),"")</f>
        <v>
        </v>
      </c>
      <c r="AK50" s="551"/>
      <c r="AL50" s="551"/>
      <c r="AM50" s="473"/>
      <c r="AN50" s="473"/>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30" hidden="false" customHeight="true" outlineLevel="0" collapsed="false">
      <c r="A51" s="554" t="n">
        <v>38</v>
      </c>
      <c r="B51" s="555" t="str">
        <f aca="false">IF(基本情報入力シート!C76="","",基本情報入力シート!C76)</f>
        <v>
        </v>
      </c>
      <c r="C51" s="555"/>
      <c r="D51" s="555"/>
      <c r="E51" s="555"/>
      <c r="F51" s="555"/>
      <c r="G51" s="555"/>
      <c r="H51" s="555"/>
      <c r="I51" s="555"/>
      <c r="J51" s="556" t="str">
        <f aca="false">IF(基本情報入力シート!M76="","",基本情報入力シート!M76)</f>
        <v>
        </v>
      </c>
      <c r="K51" s="557" t="str">
        <f aca="false">IF(基本情報入力シート!R76="","",基本情報入力シート!R76)</f>
        <v>
        </v>
      </c>
      <c r="L51" s="557" t="str">
        <f aca="false">IF(基本情報入力シート!W76="","",基本情報入力シート!W76)</f>
        <v>
        </v>
      </c>
      <c r="M51" s="556" t="str">
        <f aca="false">IF(基本情報入力シート!X76="","",基本情報入力シート!X76)</f>
        <v>
        </v>
      </c>
      <c r="N51" s="558" t="str">
        <f aca="false">IF(基本情報入力シート!Y76="","",基本情報入力シート!Y76)</f>
        <v>
        </v>
      </c>
      <c r="O51" s="559"/>
      <c r="P51" s="575"/>
      <c r="Q51" s="561"/>
      <c r="R51" s="561"/>
      <c r="S51" s="562" t="e">
        <f aca="false">IFERROR(ROUNDDOWN(Q51*VLOOKUP(N51,),0))</f>
        <v>#VALUE!</v>
      </c>
      <c r="T51" s="563"/>
      <c r="U51" s="564" t="e">
        <f aca="false">IFERROR(IF(AG51&lt;&gt;"",Q51*VLOOKUP(N51,)))</f>
        <v>#VALUE!</v>
      </c>
      <c r="V51" s="565"/>
      <c r="W51" s="566"/>
      <c r="X51" s="566"/>
      <c r="Y51" s="567"/>
      <c r="Z51" s="568"/>
      <c r="AA51" s="569" t="e">
        <f aca="false">IFERROR(IF(Y51="ー", "", ROUNDDOWN(Z51*VLOOKUP(N51,),0)))</f>
        <v>#VALUE!</v>
      </c>
      <c r="AB51" s="570"/>
      <c r="AC51" s="564" t="e">
        <f aca="false">IFERROR(IF(AG51&lt;&gt;"",Z51*VLOOKUP(N51,)))</f>
        <v>#VALUE!</v>
      </c>
      <c r="AD51" s="564"/>
      <c r="AE51" s="571"/>
      <c r="AF51" s="572"/>
      <c r="AG51" s="547" t="e">
        <f aca="false">IFERROR(VLOOKUP(O51,))</f>
        <v>#VALUE!</v>
      </c>
      <c r="AH51" s="548" t="e">
        <f aca="false">IFERROR(VLOOKUP(N51,))</f>
        <v>#VALUE!</v>
      </c>
      <c r="AI51" s="549" t="e">
        <f aca="false">IF(AND(OR(P51="処遇改善加算Ⅰ",P51="処遇改善加算Ⅱ"),AH51="対象"), 1,"")</f>
        <v>#VALUE!</v>
      </c>
      <c r="AJ51" s="550" t="str">
        <f aca="false">IF(OR(Y51="処遇改善加算Ⅰ",Y51="処遇改善加算Ⅱ"),IF(AND(N51&lt;&gt;"訪問型サービス（総合事業）",N51&lt;&gt;"通所型サービス（総合事業）",N51&lt;&gt;"（介護予防）短期入所生活介護",N51&lt;&gt;"（介護予防）短期入所療養介護（老健）",N51&lt;&gt;"（介護予防）短期入所療養介護 （病院等（老健以外）)",N51&lt;&gt;"（介護予防）短期入所療養介護（医療院）"),1,""),"")</f>
        <v>
        </v>
      </c>
      <c r="AK51" s="551"/>
      <c r="AL51" s="551"/>
      <c r="AM51" s="473"/>
      <c r="AN51" s="473"/>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0" hidden="false" customHeight="true" outlineLevel="0" collapsed="false">
      <c r="A52" s="554" t="n">
        <v>39</v>
      </c>
      <c r="B52" s="555" t="str">
        <f aca="false">IF(基本情報入力シート!C77="","",基本情報入力シート!C77)</f>
        <v>
        </v>
      </c>
      <c r="C52" s="555"/>
      <c r="D52" s="555"/>
      <c r="E52" s="555"/>
      <c r="F52" s="555"/>
      <c r="G52" s="555"/>
      <c r="H52" s="555"/>
      <c r="I52" s="555"/>
      <c r="J52" s="556" t="str">
        <f aca="false">IF(基本情報入力シート!M77="","",基本情報入力シート!M77)</f>
        <v>
        </v>
      </c>
      <c r="K52" s="557" t="str">
        <f aca="false">IF(基本情報入力シート!R77="","",基本情報入力シート!R77)</f>
        <v>
        </v>
      </c>
      <c r="L52" s="557" t="str">
        <f aca="false">IF(基本情報入力シート!W77="","",基本情報入力シート!W77)</f>
        <v>
        </v>
      </c>
      <c r="M52" s="556" t="str">
        <f aca="false">IF(基本情報入力シート!X77="","",基本情報入力シート!X77)</f>
        <v>
        </v>
      </c>
      <c r="N52" s="558" t="str">
        <f aca="false">IF(基本情報入力シート!Y77="","",基本情報入力シート!Y77)</f>
        <v>
        </v>
      </c>
      <c r="O52" s="559"/>
      <c r="P52" s="575"/>
      <c r="Q52" s="561"/>
      <c r="R52" s="561"/>
      <c r="S52" s="562" t="e">
        <f aca="false">IFERROR(ROUNDDOWN(Q52*VLOOKUP(N52,),0))</f>
        <v>#VALUE!</v>
      </c>
      <c r="T52" s="563"/>
      <c r="U52" s="564" t="e">
        <f aca="false">IFERROR(IF(AG52&lt;&gt;"",Q52*VLOOKUP(N52,)))</f>
        <v>#VALUE!</v>
      </c>
      <c r="V52" s="565"/>
      <c r="W52" s="566"/>
      <c r="X52" s="566"/>
      <c r="Y52" s="567"/>
      <c r="Z52" s="568"/>
      <c r="AA52" s="569" t="e">
        <f aca="false">IFERROR(IF(Y52="ー", "", ROUNDDOWN(Z52*VLOOKUP(N52,),0)))</f>
        <v>#VALUE!</v>
      </c>
      <c r="AB52" s="570"/>
      <c r="AC52" s="564" t="e">
        <f aca="false">IFERROR(IF(AG52&lt;&gt;"",Z52*VLOOKUP(N52,)))</f>
        <v>#VALUE!</v>
      </c>
      <c r="AD52" s="564"/>
      <c r="AE52" s="571"/>
      <c r="AF52" s="572"/>
      <c r="AG52" s="547" t="e">
        <f aca="false">IFERROR(VLOOKUP(O52,))</f>
        <v>#VALUE!</v>
      </c>
      <c r="AH52" s="548" t="e">
        <f aca="false">IFERROR(VLOOKUP(N52,))</f>
        <v>#VALUE!</v>
      </c>
      <c r="AI52" s="549" t="e">
        <f aca="false">IF(AND(OR(P52="処遇改善加算Ⅰ",P52="処遇改善加算Ⅱ"),AH52="対象"), 1,"")</f>
        <v>#VALUE!</v>
      </c>
      <c r="AJ52" s="550" t="str">
        <f aca="false">IF(OR(Y52="処遇改善加算Ⅰ",Y52="処遇改善加算Ⅱ"),IF(AND(N52&lt;&gt;"訪問型サービス（総合事業）",N52&lt;&gt;"通所型サービス（総合事業）",N52&lt;&gt;"（介護予防）短期入所生活介護",N52&lt;&gt;"（介護予防）短期入所療養介護（老健）",N52&lt;&gt;"（介護予防）短期入所療養介護 （病院等（老健以外）)",N52&lt;&gt;"（介護予防）短期入所療養介護（医療院）"),1,""),"")</f>
        <v>
        </v>
      </c>
      <c r="AK52" s="551"/>
      <c r="AL52" s="551"/>
      <c r="AM52" s="473"/>
      <c r="AN52" s="473"/>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30" hidden="false" customHeight="true" outlineLevel="0" collapsed="false">
      <c r="A53" s="554" t="n">
        <v>40</v>
      </c>
      <c r="B53" s="555" t="str">
        <f aca="false">IF(基本情報入力シート!C78="","",基本情報入力シート!C78)</f>
        <v>
        </v>
      </c>
      <c r="C53" s="555"/>
      <c r="D53" s="555"/>
      <c r="E53" s="555"/>
      <c r="F53" s="555"/>
      <c r="G53" s="555"/>
      <c r="H53" s="555"/>
      <c r="I53" s="555"/>
      <c r="J53" s="556" t="str">
        <f aca="false">IF(基本情報入力シート!M78="","",基本情報入力シート!M78)</f>
        <v>
        </v>
      </c>
      <c r="K53" s="557" t="str">
        <f aca="false">IF(基本情報入力シート!R78="","",基本情報入力シート!R78)</f>
        <v>
        </v>
      </c>
      <c r="L53" s="557" t="str">
        <f aca="false">IF(基本情報入力シート!W78="","",基本情報入力シート!W78)</f>
        <v>
        </v>
      </c>
      <c r="M53" s="556" t="str">
        <f aca="false">IF(基本情報入力シート!X78="","",基本情報入力シート!X78)</f>
        <v>
        </v>
      </c>
      <c r="N53" s="558" t="str">
        <f aca="false">IF(基本情報入力シート!Y78="","",基本情報入力シート!Y78)</f>
        <v>
        </v>
      </c>
      <c r="O53" s="559"/>
      <c r="P53" s="574"/>
      <c r="Q53" s="561"/>
      <c r="R53" s="561"/>
      <c r="S53" s="562" t="e">
        <f aca="false">IFERROR(ROUNDDOWN(Q53*VLOOKUP(N53,),0))</f>
        <v>#VALUE!</v>
      </c>
      <c r="T53" s="573"/>
      <c r="U53" s="564" t="e">
        <f aca="false">IFERROR(IF(AG53&lt;&gt;"",Q53*VLOOKUP(N53,)))</f>
        <v>#VALUE!</v>
      </c>
      <c r="V53" s="565"/>
      <c r="W53" s="566"/>
      <c r="X53" s="566"/>
      <c r="Y53" s="567"/>
      <c r="Z53" s="568"/>
      <c r="AA53" s="569" t="e">
        <f aca="false">IFERROR(IF(Y53="ー", "", ROUNDDOWN(Z53*VLOOKUP(N53,),0)))</f>
        <v>#VALUE!</v>
      </c>
      <c r="AB53" s="570"/>
      <c r="AC53" s="564" t="e">
        <f aca="false">IFERROR(IF(AG53&lt;&gt;"",Z53*VLOOKUP(N53,)))</f>
        <v>#VALUE!</v>
      </c>
      <c r="AD53" s="564"/>
      <c r="AE53" s="571"/>
      <c r="AF53" s="572"/>
      <c r="AG53" s="547" t="e">
        <f aca="false">IFERROR(VLOOKUP(O53,))</f>
        <v>#VALUE!</v>
      </c>
      <c r="AH53" s="548" t="e">
        <f aca="false">IFERROR(VLOOKUP(N53,))</f>
        <v>#VALUE!</v>
      </c>
      <c r="AI53" s="549" t="e">
        <f aca="false">IF(AND(OR(P53="処遇改善加算Ⅰ",P53="処遇改善加算Ⅱ"),AH53="対象"), 1,"")</f>
        <v>#VALUE!</v>
      </c>
      <c r="AJ53" s="550" t="str">
        <f aca="false">IF(OR(Y53="処遇改善加算Ⅰ",Y53="処遇改善加算Ⅱ"),IF(AND(N53&lt;&gt;"訪問型サービス（総合事業）",N53&lt;&gt;"通所型サービス（総合事業）",N53&lt;&gt;"（介護予防）短期入所生活介護",N53&lt;&gt;"（介護予防）短期入所療養介護（老健）",N53&lt;&gt;"（介護予防）短期入所療養介護 （病院等（老健以外）)",N53&lt;&gt;"（介護予防）短期入所療養介護（医療院）"),1,""),"")</f>
        <v>
        </v>
      </c>
      <c r="AK53" s="551"/>
      <c r="AL53" s="551"/>
      <c r="AM53" s="473"/>
      <c r="AN53" s="473"/>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30" hidden="false" customHeight="true" outlineLevel="0" collapsed="false">
      <c r="A54" s="554" t="n">
        <v>41</v>
      </c>
      <c r="B54" s="555" t="str">
        <f aca="false">IF(基本情報入力シート!C79="","",基本情報入力シート!C79)</f>
        <v>
        </v>
      </c>
      <c r="C54" s="555"/>
      <c r="D54" s="555"/>
      <c r="E54" s="555"/>
      <c r="F54" s="555"/>
      <c r="G54" s="555"/>
      <c r="H54" s="555"/>
      <c r="I54" s="555"/>
      <c r="J54" s="556" t="str">
        <f aca="false">IF(基本情報入力シート!M79="","",基本情報入力シート!M79)</f>
        <v>
        </v>
      </c>
      <c r="K54" s="557" t="str">
        <f aca="false">IF(基本情報入力シート!R79="","",基本情報入力シート!R79)</f>
        <v>
        </v>
      </c>
      <c r="L54" s="557" t="str">
        <f aca="false">IF(基本情報入力シート!W79="","",基本情報入力シート!W79)</f>
        <v>
        </v>
      </c>
      <c r="M54" s="556" t="str">
        <f aca="false">IF(基本情報入力シート!X79="","",基本情報入力シート!X79)</f>
        <v>
        </v>
      </c>
      <c r="N54" s="558" t="str">
        <f aca="false">IF(基本情報入力シート!Y79="","",基本情報入力シート!Y79)</f>
        <v>
        </v>
      </c>
      <c r="O54" s="559"/>
      <c r="P54" s="574"/>
      <c r="Q54" s="561"/>
      <c r="R54" s="561"/>
      <c r="S54" s="562" t="e">
        <f aca="false">IFERROR(ROUNDDOWN(Q54*VLOOKUP(N54,),0))</f>
        <v>#VALUE!</v>
      </c>
      <c r="T54" s="563"/>
      <c r="U54" s="564" t="e">
        <f aca="false">IFERROR(IF(AG54&lt;&gt;"",Q54*VLOOKUP(N54,)))</f>
        <v>#VALUE!</v>
      </c>
      <c r="V54" s="565"/>
      <c r="W54" s="566"/>
      <c r="X54" s="566"/>
      <c r="Y54" s="567"/>
      <c r="Z54" s="568"/>
      <c r="AA54" s="569" t="e">
        <f aca="false">IFERROR(IF(Y54="ー", "", ROUNDDOWN(Z54*VLOOKUP(N54,),0)))</f>
        <v>#VALUE!</v>
      </c>
      <c r="AB54" s="570"/>
      <c r="AC54" s="564" t="e">
        <f aca="false">IFERROR(IF(AG54&lt;&gt;"",Z54*VLOOKUP(N54,)))</f>
        <v>#VALUE!</v>
      </c>
      <c r="AD54" s="564"/>
      <c r="AE54" s="571"/>
      <c r="AF54" s="572"/>
      <c r="AG54" s="547" t="e">
        <f aca="false">IFERROR(VLOOKUP(O54,))</f>
        <v>#VALUE!</v>
      </c>
      <c r="AH54" s="548" t="e">
        <f aca="false">IFERROR(VLOOKUP(N54,))</f>
        <v>#VALUE!</v>
      </c>
      <c r="AI54" s="549" t="e">
        <f aca="false">IF(AND(OR(P54="処遇改善加算Ⅰ",P54="処遇改善加算Ⅱ"),AH54="対象"), 1,"")</f>
        <v>#VALUE!</v>
      </c>
      <c r="AJ54" s="550" t="str">
        <f aca="false">IF(OR(Y54="処遇改善加算Ⅰ",Y54="処遇改善加算Ⅱ"),IF(AND(N54&lt;&gt;"訪問型サービス（総合事業）",N54&lt;&gt;"通所型サービス（総合事業）",N54&lt;&gt;"（介護予防）短期入所生活介護",N54&lt;&gt;"（介護予防）短期入所療養介護（老健）",N54&lt;&gt;"（介護予防）短期入所療養介護 （病院等（老健以外）)",N54&lt;&gt;"（介護予防）短期入所療養介護（医療院）"),1,""),"")</f>
        <v>
        </v>
      </c>
      <c r="AK54" s="551"/>
      <c r="AL54" s="551"/>
      <c r="AM54" s="473"/>
      <c r="AN54" s="473"/>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30" hidden="false" customHeight="true" outlineLevel="0" collapsed="false">
      <c r="A55" s="554" t="n">
        <v>42</v>
      </c>
      <c r="B55" s="555" t="str">
        <f aca="false">IF(基本情報入力シート!C80="","",基本情報入力シート!C80)</f>
        <v>
        </v>
      </c>
      <c r="C55" s="555"/>
      <c r="D55" s="555"/>
      <c r="E55" s="555"/>
      <c r="F55" s="555"/>
      <c r="G55" s="555"/>
      <c r="H55" s="555"/>
      <c r="I55" s="555"/>
      <c r="J55" s="556" t="str">
        <f aca="false">IF(基本情報入力シート!M80="","",基本情報入力シート!M80)</f>
        <v>
        </v>
      </c>
      <c r="K55" s="557" t="str">
        <f aca="false">IF(基本情報入力シート!R80="","",基本情報入力シート!R80)</f>
        <v>
        </v>
      </c>
      <c r="L55" s="557" t="str">
        <f aca="false">IF(基本情報入力シート!W80="","",基本情報入力シート!W80)</f>
        <v>
        </v>
      </c>
      <c r="M55" s="556" t="str">
        <f aca="false">IF(基本情報入力シート!X80="","",基本情報入力シート!X80)</f>
        <v>
        </v>
      </c>
      <c r="N55" s="558" t="str">
        <f aca="false">IF(基本情報入力シート!Y80="","",基本情報入力シート!Y80)</f>
        <v>
        </v>
      </c>
      <c r="O55" s="559"/>
      <c r="P55" s="575"/>
      <c r="Q55" s="561"/>
      <c r="R55" s="561"/>
      <c r="S55" s="562" t="e">
        <f aca="false">IFERROR(ROUNDDOWN(Q55*VLOOKUP(N55,),0))</f>
        <v>#VALUE!</v>
      </c>
      <c r="T55" s="563"/>
      <c r="U55" s="564" t="e">
        <f aca="false">IFERROR(IF(AG55&lt;&gt;"",Q55*VLOOKUP(N55,)))</f>
        <v>#VALUE!</v>
      </c>
      <c r="V55" s="565"/>
      <c r="W55" s="566"/>
      <c r="X55" s="566"/>
      <c r="Y55" s="567"/>
      <c r="Z55" s="568"/>
      <c r="AA55" s="569" t="e">
        <f aca="false">IFERROR(IF(Y55="ー", "", ROUNDDOWN(Z55*VLOOKUP(N55,),0)))</f>
        <v>#VALUE!</v>
      </c>
      <c r="AB55" s="570"/>
      <c r="AC55" s="564" t="e">
        <f aca="false">IFERROR(IF(AG55&lt;&gt;"",Z55*VLOOKUP(N55,)))</f>
        <v>#VALUE!</v>
      </c>
      <c r="AD55" s="564"/>
      <c r="AE55" s="571"/>
      <c r="AF55" s="572"/>
      <c r="AG55" s="547" t="e">
        <f aca="false">IFERROR(VLOOKUP(O55,))</f>
        <v>#VALUE!</v>
      </c>
      <c r="AH55" s="548" t="e">
        <f aca="false">IFERROR(VLOOKUP(N55,))</f>
        <v>#VALUE!</v>
      </c>
      <c r="AI55" s="549" t="e">
        <f aca="false">IF(AND(OR(P55="処遇改善加算Ⅰ",P55="処遇改善加算Ⅱ"),AH55="対象"), 1,"")</f>
        <v>#VALUE!</v>
      </c>
      <c r="AJ55" s="550" t="str">
        <f aca="false">IF(OR(Y55="処遇改善加算Ⅰ",Y55="処遇改善加算Ⅱ"),IF(AND(N55&lt;&gt;"訪問型サービス（総合事業）",N55&lt;&gt;"通所型サービス（総合事業）",N55&lt;&gt;"（介護予防）短期入所生活介護",N55&lt;&gt;"（介護予防）短期入所療養介護（老健）",N55&lt;&gt;"（介護予防）短期入所療養介護 （病院等（老健以外）)",N55&lt;&gt;"（介護予防）短期入所療養介護（医療院）"),1,""),"")</f>
        <v>
        </v>
      </c>
      <c r="AK55" s="551"/>
      <c r="AL55" s="551"/>
      <c r="AM55" s="473"/>
      <c r="AN55" s="473"/>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30" hidden="false" customHeight="true" outlineLevel="0" collapsed="false">
      <c r="A56" s="554" t="n">
        <v>43</v>
      </c>
      <c r="B56" s="555" t="str">
        <f aca="false">IF(基本情報入力シート!C81="","",基本情報入力シート!C81)</f>
        <v>
        </v>
      </c>
      <c r="C56" s="555"/>
      <c r="D56" s="555"/>
      <c r="E56" s="555"/>
      <c r="F56" s="555"/>
      <c r="G56" s="555"/>
      <c r="H56" s="555"/>
      <c r="I56" s="555"/>
      <c r="J56" s="556" t="str">
        <f aca="false">IF(基本情報入力シート!M81="","",基本情報入力シート!M81)</f>
        <v>
        </v>
      </c>
      <c r="K56" s="557" t="str">
        <f aca="false">IF(基本情報入力シート!R81="","",基本情報入力シート!R81)</f>
        <v>
        </v>
      </c>
      <c r="L56" s="557" t="str">
        <f aca="false">IF(基本情報入力シート!W81="","",基本情報入力シート!W81)</f>
        <v>
        </v>
      </c>
      <c r="M56" s="556" t="str">
        <f aca="false">IF(基本情報入力シート!X81="","",基本情報入力シート!X81)</f>
        <v>
        </v>
      </c>
      <c r="N56" s="558" t="str">
        <f aca="false">IF(基本情報入力シート!Y81="","",基本情報入力シート!Y81)</f>
        <v>
        </v>
      </c>
      <c r="O56" s="559"/>
      <c r="P56" s="575"/>
      <c r="Q56" s="561"/>
      <c r="R56" s="561"/>
      <c r="S56" s="562" t="e">
        <f aca="false">IFERROR(ROUNDDOWN(Q56*VLOOKUP(N56,),0))</f>
        <v>#VALUE!</v>
      </c>
      <c r="T56" s="573"/>
      <c r="U56" s="564" t="e">
        <f aca="false">IFERROR(IF(AG56&lt;&gt;"",Q56*VLOOKUP(N56,)))</f>
        <v>#VALUE!</v>
      </c>
      <c r="V56" s="565"/>
      <c r="W56" s="566"/>
      <c r="X56" s="566"/>
      <c r="Y56" s="567"/>
      <c r="Z56" s="568"/>
      <c r="AA56" s="569" t="e">
        <f aca="false">IFERROR(IF(Y56="ー", "", ROUNDDOWN(Z56*VLOOKUP(N56,),0)))</f>
        <v>#VALUE!</v>
      </c>
      <c r="AB56" s="570"/>
      <c r="AC56" s="564" t="e">
        <f aca="false">IFERROR(IF(AG56&lt;&gt;"",Z56*VLOOKUP(N56,)))</f>
        <v>#VALUE!</v>
      </c>
      <c r="AD56" s="564"/>
      <c r="AE56" s="571"/>
      <c r="AF56" s="572"/>
      <c r="AG56" s="547" t="e">
        <f aca="false">IFERROR(VLOOKUP(O56,))</f>
        <v>#VALUE!</v>
      </c>
      <c r="AH56" s="548" t="e">
        <f aca="false">IFERROR(VLOOKUP(N56,))</f>
        <v>#VALUE!</v>
      </c>
      <c r="AI56" s="549" t="e">
        <f aca="false">IF(AND(OR(P56="処遇改善加算Ⅰ",P56="処遇改善加算Ⅱ"),AH56="対象"), 1,"")</f>
        <v>#VALUE!</v>
      </c>
      <c r="AJ56" s="550" t="str">
        <f aca="false">IF(OR(Y56="処遇改善加算Ⅰ",Y56="処遇改善加算Ⅱ"),IF(AND(N56&lt;&gt;"訪問型サービス（総合事業）",N56&lt;&gt;"通所型サービス（総合事業）",N56&lt;&gt;"（介護予防）短期入所生活介護",N56&lt;&gt;"（介護予防）短期入所療養介護（老健）",N56&lt;&gt;"（介護予防）短期入所療養介護 （病院等（老健以外）)",N56&lt;&gt;"（介護予防）短期入所療養介護（医療院）"),1,""),"")</f>
        <v>
        </v>
      </c>
      <c r="AK56" s="551"/>
      <c r="AL56" s="551"/>
      <c r="AM56" s="473"/>
      <c r="AN56" s="473"/>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30" hidden="false" customHeight="true" outlineLevel="0" collapsed="false">
      <c r="A57" s="554" t="n">
        <v>44</v>
      </c>
      <c r="B57" s="555" t="str">
        <f aca="false">IF(基本情報入力シート!C82="","",基本情報入力シート!C82)</f>
        <v>
        </v>
      </c>
      <c r="C57" s="555"/>
      <c r="D57" s="555"/>
      <c r="E57" s="555"/>
      <c r="F57" s="555"/>
      <c r="G57" s="555"/>
      <c r="H57" s="555"/>
      <c r="I57" s="555"/>
      <c r="J57" s="556" t="str">
        <f aca="false">IF(基本情報入力シート!M82="","",基本情報入力シート!M82)</f>
        <v>
        </v>
      </c>
      <c r="K57" s="557" t="str">
        <f aca="false">IF(基本情報入力シート!R82="","",基本情報入力シート!R82)</f>
        <v>
        </v>
      </c>
      <c r="L57" s="557" t="str">
        <f aca="false">IF(基本情報入力シート!W82="","",基本情報入力シート!W82)</f>
        <v>
        </v>
      </c>
      <c r="M57" s="556" t="str">
        <f aca="false">IF(基本情報入力シート!X82="","",基本情報入力シート!X82)</f>
        <v>
        </v>
      </c>
      <c r="N57" s="558" t="str">
        <f aca="false">IF(基本情報入力シート!Y82="","",基本情報入力シート!Y82)</f>
        <v>
        </v>
      </c>
      <c r="O57" s="559"/>
      <c r="P57" s="574"/>
      <c r="Q57" s="561"/>
      <c r="R57" s="561"/>
      <c r="S57" s="562" t="e">
        <f aca="false">IFERROR(ROUNDDOWN(Q57*VLOOKUP(N57,),0))</f>
        <v>#VALUE!</v>
      </c>
      <c r="T57" s="563"/>
      <c r="U57" s="564" t="e">
        <f aca="false">IFERROR(IF(AG57&lt;&gt;"",Q57*VLOOKUP(N57,)))</f>
        <v>#VALUE!</v>
      </c>
      <c r="V57" s="565"/>
      <c r="W57" s="566"/>
      <c r="X57" s="566"/>
      <c r="Y57" s="567"/>
      <c r="Z57" s="568"/>
      <c r="AA57" s="569" t="e">
        <f aca="false">IFERROR(IF(Y57="ー", "", ROUNDDOWN(Z57*VLOOKUP(N57,),0)))</f>
        <v>#VALUE!</v>
      </c>
      <c r="AB57" s="570"/>
      <c r="AC57" s="564" t="e">
        <f aca="false">IFERROR(IF(AG57&lt;&gt;"",Z57*VLOOKUP(N57,)))</f>
        <v>#VALUE!</v>
      </c>
      <c r="AD57" s="564"/>
      <c r="AE57" s="571"/>
      <c r="AF57" s="572"/>
      <c r="AG57" s="547" t="e">
        <f aca="false">IFERROR(VLOOKUP(O57,))</f>
        <v>#VALUE!</v>
      </c>
      <c r="AH57" s="548" t="e">
        <f aca="false">IFERROR(VLOOKUP(N57,))</f>
        <v>#VALUE!</v>
      </c>
      <c r="AI57" s="549" t="e">
        <f aca="false">IF(AND(OR(P57="処遇改善加算Ⅰ",P57="処遇改善加算Ⅱ"),AH57="対象"), 1,"")</f>
        <v>#VALUE!</v>
      </c>
      <c r="AJ57" s="550" t="str">
        <f aca="false">IF(OR(Y57="処遇改善加算Ⅰ",Y57="処遇改善加算Ⅱ"),IF(AND(N57&lt;&gt;"訪問型サービス（総合事業）",N57&lt;&gt;"通所型サービス（総合事業）",N57&lt;&gt;"（介護予防）短期入所生活介護",N57&lt;&gt;"（介護予防）短期入所療養介護（老健）",N57&lt;&gt;"（介護予防）短期入所療養介護 （病院等（老健以外）)",N57&lt;&gt;"（介護予防）短期入所療養介護（医療院）"),1,""),"")</f>
        <v>
        </v>
      </c>
      <c r="AK57" s="551"/>
      <c r="AL57" s="551"/>
      <c r="AM57" s="473"/>
      <c r="AN57" s="473"/>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30" hidden="false" customHeight="true" outlineLevel="0" collapsed="false">
      <c r="A58" s="554" t="n">
        <v>45</v>
      </c>
      <c r="B58" s="555" t="str">
        <f aca="false">IF(基本情報入力シート!C83="","",基本情報入力シート!C83)</f>
        <v>
        </v>
      </c>
      <c r="C58" s="555"/>
      <c r="D58" s="555"/>
      <c r="E58" s="555"/>
      <c r="F58" s="555"/>
      <c r="G58" s="555"/>
      <c r="H58" s="555"/>
      <c r="I58" s="555"/>
      <c r="J58" s="556" t="str">
        <f aca="false">IF(基本情報入力シート!M83="","",基本情報入力シート!M83)</f>
        <v>
        </v>
      </c>
      <c r="K58" s="557" t="str">
        <f aca="false">IF(基本情報入力シート!R83="","",基本情報入力シート!R83)</f>
        <v>
        </v>
      </c>
      <c r="L58" s="557" t="str">
        <f aca="false">IF(基本情報入力シート!W83="","",基本情報入力シート!W83)</f>
        <v>
        </v>
      </c>
      <c r="M58" s="556" t="str">
        <f aca="false">IF(基本情報入力シート!X83="","",基本情報入力シート!X83)</f>
        <v>
        </v>
      </c>
      <c r="N58" s="558" t="str">
        <f aca="false">IF(基本情報入力シート!Y83="","",基本情報入力シート!Y83)</f>
        <v>
        </v>
      </c>
      <c r="O58" s="559"/>
      <c r="P58" s="575"/>
      <c r="Q58" s="561"/>
      <c r="R58" s="561"/>
      <c r="S58" s="562" t="e">
        <f aca="false">IFERROR(ROUNDDOWN(Q58*VLOOKUP(N58,),0))</f>
        <v>#VALUE!</v>
      </c>
      <c r="T58" s="563"/>
      <c r="U58" s="564" t="e">
        <f aca="false">IFERROR(IF(AG58&lt;&gt;"",Q58*VLOOKUP(N58,)))</f>
        <v>#VALUE!</v>
      </c>
      <c r="V58" s="565"/>
      <c r="W58" s="566"/>
      <c r="X58" s="566"/>
      <c r="Y58" s="567"/>
      <c r="Z58" s="568"/>
      <c r="AA58" s="569" t="e">
        <f aca="false">IFERROR(IF(Y58="ー", "", ROUNDDOWN(Z58*VLOOKUP(N58,),0)))</f>
        <v>#VALUE!</v>
      </c>
      <c r="AB58" s="570"/>
      <c r="AC58" s="564" t="e">
        <f aca="false">IFERROR(IF(AG58&lt;&gt;"",Z58*VLOOKUP(N58,)))</f>
        <v>#VALUE!</v>
      </c>
      <c r="AD58" s="564"/>
      <c r="AE58" s="571"/>
      <c r="AF58" s="572"/>
      <c r="AG58" s="547" t="e">
        <f aca="false">IFERROR(VLOOKUP(O58,))</f>
        <v>#VALUE!</v>
      </c>
      <c r="AH58" s="548" t="e">
        <f aca="false">IFERROR(VLOOKUP(N58,))</f>
        <v>#VALUE!</v>
      </c>
      <c r="AI58" s="549" t="e">
        <f aca="false">IF(AND(OR(P58="処遇改善加算Ⅰ",P58="処遇改善加算Ⅱ"),AH58="対象"), 1,"")</f>
        <v>#VALUE!</v>
      </c>
      <c r="AJ58" s="550" t="str">
        <f aca="false">IF(OR(Y58="処遇改善加算Ⅰ",Y58="処遇改善加算Ⅱ"),IF(AND(N58&lt;&gt;"訪問型サービス（総合事業）",N58&lt;&gt;"通所型サービス（総合事業）",N58&lt;&gt;"（介護予防）短期入所生活介護",N58&lt;&gt;"（介護予防）短期入所療養介護（老健）",N58&lt;&gt;"（介護予防）短期入所療養介護 （病院等（老健以外）)",N58&lt;&gt;"（介護予防）短期入所療養介護（医療院）"),1,""),"")</f>
        <v>
        </v>
      </c>
      <c r="AK58" s="551"/>
      <c r="AL58" s="551"/>
      <c r="AM58" s="473"/>
      <c r="AN58" s="473"/>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30" hidden="false" customHeight="true" outlineLevel="0" collapsed="false">
      <c r="A59" s="554" t="n">
        <v>46</v>
      </c>
      <c r="B59" s="555" t="str">
        <f aca="false">IF(基本情報入力シート!C84="","",基本情報入力シート!C84)</f>
        <v>
        </v>
      </c>
      <c r="C59" s="555"/>
      <c r="D59" s="555"/>
      <c r="E59" s="555"/>
      <c r="F59" s="555"/>
      <c r="G59" s="555"/>
      <c r="H59" s="555"/>
      <c r="I59" s="555"/>
      <c r="J59" s="556" t="str">
        <f aca="false">IF(基本情報入力シート!M84="","",基本情報入力シート!M84)</f>
        <v>
        </v>
      </c>
      <c r="K59" s="557" t="str">
        <f aca="false">IF(基本情報入力シート!R84="","",基本情報入力シート!R84)</f>
        <v>
        </v>
      </c>
      <c r="L59" s="557" t="str">
        <f aca="false">IF(基本情報入力シート!W84="","",基本情報入力シート!W84)</f>
        <v>
        </v>
      </c>
      <c r="M59" s="556" t="str">
        <f aca="false">IF(基本情報入力シート!X84="","",基本情報入力シート!X84)</f>
        <v>
        </v>
      </c>
      <c r="N59" s="558" t="str">
        <f aca="false">IF(基本情報入力シート!Y84="","",基本情報入力シート!Y84)</f>
        <v>
        </v>
      </c>
      <c r="O59" s="559"/>
      <c r="P59" s="575"/>
      <c r="Q59" s="561"/>
      <c r="R59" s="561"/>
      <c r="S59" s="562" t="e">
        <f aca="false">IFERROR(ROUNDDOWN(Q59*VLOOKUP(N59,),0))</f>
        <v>#VALUE!</v>
      </c>
      <c r="T59" s="573"/>
      <c r="U59" s="564" t="e">
        <f aca="false">IFERROR(IF(AG59&lt;&gt;"",Q59*VLOOKUP(N59,)))</f>
        <v>#VALUE!</v>
      </c>
      <c r="V59" s="565"/>
      <c r="W59" s="566"/>
      <c r="X59" s="566"/>
      <c r="Y59" s="567"/>
      <c r="Z59" s="568"/>
      <c r="AA59" s="569" t="e">
        <f aca="false">IFERROR(IF(Y59="ー", "", ROUNDDOWN(Z59*VLOOKUP(N59,),0)))</f>
        <v>#VALUE!</v>
      </c>
      <c r="AB59" s="570"/>
      <c r="AC59" s="564" t="e">
        <f aca="false">IFERROR(IF(AG59&lt;&gt;"",Z59*VLOOKUP(N59,)))</f>
        <v>#VALUE!</v>
      </c>
      <c r="AD59" s="564"/>
      <c r="AE59" s="571"/>
      <c r="AF59" s="572"/>
      <c r="AG59" s="547" t="e">
        <f aca="false">IFERROR(VLOOKUP(O59,))</f>
        <v>#VALUE!</v>
      </c>
      <c r="AH59" s="548" t="e">
        <f aca="false">IFERROR(VLOOKUP(N59,))</f>
        <v>#VALUE!</v>
      </c>
      <c r="AI59" s="549" t="e">
        <f aca="false">IF(AND(OR(P59="処遇改善加算Ⅰ",P59="処遇改善加算Ⅱ"),AH59="対象"), 1,"")</f>
        <v>#VALUE!</v>
      </c>
      <c r="AJ59" s="550" t="str">
        <f aca="false">IF(OR(Y59="処遇改善加算Ⅰ",Y59="処遇改善加算Ⅱ"),IF(AND(N59&lt;&gt;"訪問型サービス（総合事業）",N59&lt;&gt;"通所型サービス（総合事業）",N59&lt;&gt;"（介護予防）短期入所生活介護",N59&lt;&gt;"（介護予防）短期入所療養介護（老健）",N59&lt;&gt;"（介護予防）短期入所療養介護 （病院等（老健以外）)",N59&lt;&gt;"（介護予防）短期入所療養介護（医療院）"),1,""),"")</f>
        <v>
        </v>
      </c>
      <c r="AK59" s="551"/>
      <c r="AL59" s="551"/>
      <c r="AM59" s="473"/>
      <c r="AN59" s="473"/>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30" hidden="false" customHeight="true" outlineLevel="0" collapsed="false">
      <c r="A60" s="554" t="n">
        <v>47</v>
      </c>
      <c r="B60" s="555" t="str">
        <f aca="false">IF(基本情報入力シート!C85="","",基本情報入力シート!C85)</f>
        <v>
        </v>
      </c>
      <c r="C60" s="555"/>
      <c r="D60" s="555"/>
      <c r="E60" s="555"/>
      <c r="F60" s="555"/>
      <c r="G60" s="555"/>
      <c r="H60" s="555"/>
      <c r="I60" s="555"/>
      <c r="J60" s="556" t="str">
        <f aca="false">IF(基本情報入力シート!M85="","",基本情報入力シート!M85)</f>
        <v>
        </v>
      </c>
      <c r="K60" s="557" t="str">
        <f aca="false">IF(基本情報入力シート!R85="","",基本情報入力シート!R85)</f>
        <v>
        </v>
      </c>
      <c r="L60" s="557" t="str">
        <f aca="false">IF(基本情報入力シート!W85="","",基本情報入力シート!W85)</f>
        <v>
        </v>
      </c>
      <c r="M60" s="556" t="str">
        <f aca="false">IF(基本情報入力シート!X85="","",基本情報入力シート!X85)</f>
        <v>
        </v>
      </c>
      <c r="N60" s="558" t="str">
        <f aca="false">IF(基本情報入力シート!Y85="","",基本情報入力シート!Y85)</f>
        <v>
        </v>
      </c>
      <c r="O60" s="559"/>
      <c r="P60" s="575"/>
      <c r="Q60" s="561"/>
      <c r="R60" s="561"/>
      <c r="S60" s="562" t="e">
        <f aca="false">IFERROR(ROUNDDOWN(Q60*VLOOKUP(N60,),0))</f>
        <v>#VALUE!</v>
      </c>
      <c r="T60" s="563"/>
      <c r="U60" s="564" t="e">
        <f aca="false">IFERROR(IF(AG60&lt;&gt;"",Q60*VLOOKUP(N60,)))</f>
        <v>#VALUE!</v>
      </c>
      <c r="V60" s="565"/>
      <c r="W60" s="566"/>
      <c r="X60" s="566"/>
      <c r="Y60" s="567"/>
      <c r="Z60" s="568"/>
      <c r="AA60" s="569" t="e">
        <f aca="false">IFERROR(IF(Y60="ー", "", ROUNDDOWN(Z60*VLOOKUP(N60,),0)))</f>
        <v>#VALUE!</v>
      </c>
      <c r="AB60" s="570"/>
      <c r="AC60" s="564" t="e">
        <f aca="false">IFERROR(IF(AG60&lt;&gt;"",Z60*VLOOKUP(N60,)))</f>
        <v>#VALUE!</v>
      </c>
      <c r="AD60" s="564"/>
      <c r="AE60" s="571"/>
      <c r="AF60" s="572"/>
      <c r="AG60" s="547" t="e">
        <f aca="false">IFERROR(VLOOKUP(O60,))</f>
        <v>#VALUE!</v>
      </c>
      <c r="AH60" s="548" t="e">
        <f aca="false">IFERROR(VLOOKUP(N60,))</f>
        <v>#VALUE!</v>
      </c>
      <c r="AI60" s="549" t="e">
        <f aca="false">IF(AND(OR(P60="処遇改善加算Ⅰ",P60="処遇改善加算Ⅱ"),AH60="対象"), 1,"")</f>
        <v>#VALUE!</v>
      </c>
      <c r="AJ60" s="550" t="str">
        <f aca="false">IF(OR(Y60="処遇改善加算Ⅰ",Y60="処遇改善加算Ⅱ"),IF(AND(N60&lt;&gt;"訪問型サービス（総合事業）",N60&lt;&gt;"通所型サービス（総合事業）",N60&lt;&gt;"（介護予防）短期入所生活介護",N60&lt;&gt;"（介護予防）短期入所療養介護（老健）",N60&lt;&gt;"（介護予防）短期入所療養介護 （病院等（老健以外）)",N60&lt;&gt;"（介護予防）短期入所療養介護（医療院）"),1,""),"")</f>
        <v>
        </v>
      </c>
      <c r="AK60" s="551"/>
      <c r="AL60" s="551"/>
      <c r="AM60" s="473"/>
      <c r="AN60" s="473"/>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30" hidden="false" customHeight="true" outlineLevel="0" collapsed="false">
      <c r="A61" s="554" t="n">
        <v>48</v>
      </c>
      <c r="B61" s="555" t="str">
        <f aca="false">IF(基本情報入力シート!C86="","",基本情報入力シート!C86)</f>
        <v>
        </v>
      </c>
      <c r="C61" s="555"/>
      <c r="D61" s="555"/>
      <c r="E61" s="555"/>
      <c r="F61" s="555"/>
      <c r="G61" s="555"/>
      <c r="H61" s="555"/>
      <c r="I61" s="555"/>
      <c r="J61" s="556" t="str">
        <f aca="false">IF(基本情報入力シート!M86="","",基本情報入力シート!M86)</f>
        <v>
        </v>
      </c>
      <c r="K61" s="557" t="str">
        <f aca="false">IF(基本情報入力シート!R86="","",基本情報入力シート!R86)</f>
        <v>
        </v>
      </c>
      <c r="L61" s="557" t="str">
        <f aca="false">IF(基本情報入力シート!W86="","",基本情報入力シート!W86)</f>
        <v>
        </v>
      </c>
      <c r="M61" s="556" t="str">
        <f aca="false">IF(基本情報入力シート!X86="","",基本情報入力シート!X86)</f>
        <v>
        </v>
      </c>
      <c r="N61" s="558" t="str">
        <f aca="false">IF(基本情報入力シート!Y86="","",基本情報入力シート!Y86)</f>
        <v>
        </v>
      </c>
      <c r="O61" s="559"/>
      <c r="P61" s="597"/>
      <c r="Q61" s="598"/>
      <c r="R61" s="598"/>
      <c r="S61" s="562" t="e">
        <f aca="false">IFERROR(ROUNDDOWN(Q61*VLOOKUP(N61,),0))</f>
        <v>#VALUE!</v>
      </c>
      <c r="T61" s="565"/>
      <c r="U61" s="564" t="e">
        <f aca="false">IFERROR(IF(AG61&lt;&gt;"",Q61*VLOOKUP(N61,)))</f>
        <v>#VALUE!</v>
      </c>
      <c r="V61" s="565"/>
      <c r="W61" s="566"/>
      <c r="X61" s="566"/>
      <c r="Y61" s="567"/>
      <c r="Z61" s="568"/>
      <c r="AA61" s="569" t="e">
        <f aca="false">IFERROR(IF(Y61="ー", "", ROUNDDOWN(Z61*VLOOKUP(N61,),0)))</f>
        <v>#VALUE!</v>
      </c>
      <c r="AB61" s="570"/>
      <c r="AC61" s="564" t="e">
        <f aca="false">IFERROR(IF(AG61&lt;&gt;"",Z61*VLOOKUP(N61,)))</f>
        <v>#VALUE!</v>
      </c>
      <c r="AD61" s="564"/>
      <c r="AE61" s="571"/>
      <c r="AF61" s="572"/>
      <c r="AG61" s="547" t="e">
        <f aca="false">IFERROR(VLOOKUP(O61,))</f>
        <v>#VALUE!</v>
      </c>
      <c r="AH61" s="548" t="e">
        <f aca="false">IFERROR(VLOOKUP(N61,))</f>
        <v>#VALUE!</v>
      </c>
      <c r="AI61" s="549" t="e">
        <f aca="false">IF(AND(OR(P61="処遇改善加算Ⅰ",P61="処遇改善加算Ⅱ"),AH61="対象"), 1,"")</f>
        <v>#VALUE!</v>
      </c>
      <c r="AJ61" s="550" t="str">
        <f aca="false">IF(OR(Y61="処遇改善加算Ⅰ",Y61="処遇改善加算Ⅱ"),IF(AND(N61&lt;&gt;"訪問型サービス（総合事業）",N61&lt;&gt;"通所型サービス（総合事業）",N61&lt;&gt;"（介護予防）短期入所生活介護",N61&lt;&gt;"（介護予防）短期入所療養介護（老健）",N61&lt;&gt;"（介護予防）短期入所療養介護 （病院等（老健以外）)",N61&lt;&gt;"（介護予防）短期入所療養介護（医療院）"),1,""),"")</f>
        <v>
        </v>
      </c>
      <c r="AK61" s="551"/>
      <c r="AL61" s="551"/>
      <c r="AM61" s="473"/>
      <c r="AN61" s="473"/>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30" hidden="false" customHeight="true" outlineLevel="0" collapsed="false">
      <c r="A62" s="554" t="n">
        <v>49</v>
      </c>
      <c r="B62" s="555" t="str">
        <f aca="false">IF(基本情報入力シート!C87="","",基本情報入力シート!C87)</f>
        <v>
        </v>
      </c>
      <c r="C62" s="555"/>
      <c r="D62" s="555"/>
      <c r="E62" s="555"/>
      <c r="F62" s="555"/>
      <c r="G62" s="555"/>
      <c r="H62" s="555"/>
      <c r="I62" s="555"/>
      <c r="J62" s="556" t="str">
        <f aca="false">IF(基本情報入力シート!M87="","",基本情報入力シート!M87)</f>
        <v>
        </v>
      </c>
      <c r="K62" s="557" t="str">
        <f aca="false">IF(基本情報入力シート!R87="","",基本情報入力シート!R87)</f>
        <v>
        </v>
      </c>
      <c r="L62" s="557" t="str">
        <f aca="false">IF(基本情報入力シート!W87="","",基本情報入力シート!W87)</f>
        <v>
        </v>
      </c>
      <c r="M62" s="556" t="str">
        <f aca="false">IF(基本情報入力シート!X87="","",基本情報入力シート!X87)</f>
        <v>
        </v>
      </c>
      <c r="N62" s="558" t="str">
        <f aca="false">IF(基本情報入力シート!Y87="","",基本情報入力シート!Y87)</f>
        <v>
        </v>
      </c>
      <c r="O62" s="559"/>
      <c r="P62" s="597"/>
      <c r="Q62" s="598"/>
      <c r="R62" s="598"/>
      <c r="S62" s="562" t="e">
        <f aca="false">IFERROR(ROUNDDOWN(Q62*VLOOKUP(N62,),0))</f>
        <v>#VALUE!</v>
      </c>
      <c r="T62" s="599"/>
      <c r="U62" s="564" t="e">
        <f aca="false">IFERROR(IF(AG62&lt;&gt;"",Q62*VLOOKUP(N62,)))</f>
        <v>#VALUE!</v>
      </c>
      <c r="V62" s="565"/>
      <c r="W62" s="566"/>
      <c r="X62" s="566"/>
      <c r="Y62" s="567"/>
      <c r="Z62" s="568"/>
      <c r="AA62" s="569" t="e">
        <f aca="false">IFERROR(IF(Y62="ー", "", ROUNDDOWN(Z62*VLOOKUP(N62,),0)))</f>
        <v>#VALUE!</v>
      </c>
      <c r="AB62" s="570"/>
      <c r="AC62" s="564" t="e">
        <f aca="false">IFERROR(IF(AG62&lt;&gt;"",Z62*VLOOKUP(N62,)))</f>
        <v>#VALUE!</v>
      </c>
      <c r="AD62" s="564"/>
      <c r="AE62" s="571"/>
      <c r="AF62" s="572"/>
      <c r="AG62" s="547" t="e">
        <f aca="false">IFERROR(VLOOKUP(O62,))</f>
        <v>#VALUE!</v>
      </c>
      <c r="AH62" s="548" t="e">
        <f aca="false">IFERROR(VLOOKUP(N62,))</f>
        <v>#VALUE!</v>
      </c>
      <c r="AI62" s="549" t="e">
        <f aca="false">IF(AND(OR(P62="処遇改善加算Ⅰ",P62="処遇改善加算Ⅱ"),AH62="対象"), 1,"")</f>
        <v>#VALUE!</v>
      </c>
      <c r="AJ62" s="550" t="str">
        <f aca="false">IF(OR(Y62="処遇改善加算Ⅰ",Y62="処遇改善加算Ⅱ"),IF(AND(N62&lt;&gt;"訪問型サービス（総合事業）",N62&lt;&gt;"通所型サービス（総合事業）",N62&lt;&gt;"（介護予防）短期入所生活介護",N62&lt;&gt;"（介護予防）短期入所療養介護（老健）",N62&lt;&gt;"（介護予防）短期入所療養介護 （病院等（老健以外）)",N62&lt;&gt;"（介護予防）短期入所療養介護（医療院）"),1,""),"")</f>
        <v>
        </v>
      </c>
      <c r="AK62" s="551"/>
      <c r="AL62" s="551"/>
      <c r="AM62" s="473"/>
      <c r="AN62" s="473"/>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30" hidden="false" customHeight="true" outlineLevel="0" collapsed="false">
      <c r="A63" s="554" t="n">
        <v>50</v>
      </c>
      <c r="B63" s="555" t="str">
        <f aca="false">IF(基本情報入力シート!C88="","",基本情報入力シート!C88)</f>
        <v>
        </v>
      </c>
      <c r="C63" s="555"/>
      <c r="D63" s="555"/>
      <c r="E63" s="555"/>
      <c r="F63" s="555"/>
      <c r="G63" s="555"/>
      <c r="H63" s="555"/>
      <c r="I63" s="555"/>
      <c r="J63" s="556" t="str">
        <f aca="false">IF(基本情報入力シート!M88="","",基本情報入力シート!M88)</f>
        <v>
        </v>
      </c>
      <c r="K63" s="557" t="str">
        <f aca="false">IF(基本情報入力シート!R88="","",基本情報入力シート!R88)</f>
        <v>
        </v>
      </c>
      <c r="L63" s="557" t="str">
        <f aca="false">IF(基本情報入力シート!W88="","",基本情報入力シート!W88)</f>
        <v>
        </v>
      </c>
      <c r="M63" s="556" t="str">
        <f aca="false">IF(基本情報入力シート!X88="","",基本情報入力シート!X88)</f>
        <v>
        </v>
      </c>
      <c r="N63" s="558" t="str">
        <f aca="false">IF(基本情報入力シート!Y88="","",基本情報入力シート!Y88)</f>
        <v>
        </v>
      </c>
      <c r="O63" s="559"/>
      <c r="P63" s="597"/>
      <c r="Q63" s="598"/>
      <c r="R63" s="598"/>
      <c r="S63" s="562" t="e">
        <f aca="false">IFERROR(ROUNDDOWN(Q63*VLOOKUP(N63,),0))</f>
        <v>#VALUE!</v>
      </c>
      <c r="T63" s="599"/>
      <c r="U63" s="564" t="e">
        <f aca="false">IFERROR(IF(AG63&lt;&gt;"",Q63*VLOOKUP(N63,)))</f>
        <v>#VALUE!</v>
      </c>
      <c r="V63" s="565"/>
      <c r="W63" s="566"/>
      <c r="X63" s="566"/>
      <c r="Y63" s="567"/>
      <c r="Z63" s="568"/>
      <c r="AA63" s="569" t="e">
        <f aca="false">IFERROR(IF(Y63="ー", "", ROUNDDOWN(Z63*VLOOKUP(N63,),0)))</f>
        <v>#VALUE!</v>
      </c>
      <c r="AB63" s="570"/>
      <c r="AC63" s="564" t="e">
        <f aca="false">IFERROR(IF(AG63&lt;&gt;"",Z63*VLOOKUP(N63,)))</f>
        <v>#VALUE!</v>
      </c>
      <c r="AD63" s="564"/>
      <c r="AE63" s="571"/>
      <c r="AF63" s="572"/>
      <c r="AG63" s="547" t="e">
        <f aca="false">IFERROR(VLOOKUP(O63,))</f>
        <v>#VALUE!</v>
      </c>
      <c r="AH63" s="548" t="e">
        <f aca="false">IFERROR(VLOOKUP(N63,))</f>
        <v>#VALUE!</v>
      </c>
      <c r="AI63" s="549" t="e">
        <f aca="false">IF(AND(OR(P63="処遇改善加算Ⅰ",P63="処遇改善加算Ⅱ"),AH63="対象"), 1,"")</f>
        <v>#VALUE!</v>
      </c>
      <c r="AJ63" s="550" t="str">
        <f aca="false">IF(OR(Y63="処遇改善加算Ⅰ",Y63="処遇改善加算Ⅱ"),IF(AND(N63&lt;&gt;"訪問型サービス（総合事業）",N63&lt;&gt;"通所型サービス（総合事業）",N63&lt;&gt;"（介護予防）短期入所生活介護",N63&lt;&gt;"（介護予防）短期入所療養介護（老健）",N63&lt;&gt;"（介護予防）短期入所療養介護 （病院等（老健以外）)",N63&lt;&gt;"（介護予防）短期入所療養介護（医療院）"),1,""),"")</f>
        <v>
        </v>
      </c>
      <c r="AK63" s="551"/>
      <c r="AL63" s="551"/>
      <c r="AM63" s="473"/>
      <c r="AN63" s="473"/>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30" hidden="false" customHeight="true" outlineLevel="0" collapsed="false">
      <c r="A64" s="554" t="n">
        <v>51</v>
      </c>
      <c r="B64" s="555" t="str">
        <f aca="false">IF(基本情報入力シート!C89="","",基本情報入力シート!C89)</f>
        <v>
        </v>
      </c>
      <c r="C64" s="555"/>
      <c r="D64" s="555"/>
      <c r="E64" s="555"/>
      <c r="F64" s="555"/>
      <c r="G64" s="555"/>
      <c r="H64" s="555"/>
      <c r="I64" s="555"/>
      <c r="J64" s="556" t="str">
        <f aca="false">IF(基本情報入力シート!M89="","",基本情報入力シート!M89)</f>
        <v>
        </v>
      </c>
      <c r="K64" s="557" t="str">
        <f aca="false">IF(基本情報入力シート!R89="","",基本情報入力シート!R89)</f>
        <v>
        </v>
      </c>
      <c r="L64" s="557" t="str">
        <f aca="false">IF(基本情報入力シート!W89="","",基本情報入力シート!W89)</f>
        <v>
        </v>
      </c>
      <c r="M64" s="556" t="str">
        <f aca="false">IF(基本情報入力シート!X89="","",基本情報入力シート!X89)</f>
        <v>
        </v>
      </c>
      <c r="N64" s="558" t="str">
        <f aca="false">IF(基本情報入力シート!Y89="","",基本情報入力シート!Y89)</f>
        <v>
        </v>
      </c>
      <c r="O64" s="559"/>
      <c r="P64" s="597"/>
      <c r="Q64" s="598"/>
      <c r="R64" s="598"/>
      <c r="S64" s="562" t="e">
        <f aca="false">IFERROR(ROUNDDOWN(Q64*VLOOKUP(N64,),0))</f>
        <v>#VALUE!</v>
      </c>
      <c r="T64" s="599"/>
      <c r="U64" s="564" t="e">
        <f aca="false">IFERROR(IF(AG64&lt;&gt;"",Q64*VLOOKUP(N64,)))</f>
        <v>#VALUE!</v>
      </c>
      <c r="V64" s="565"/>
      <c r="W64" s="566"/>
      <c r="X64" s="566"/>
      <c r="Y64" s="567"/>
      <c r="Z64" s="568"/>
      <c r="AA64" s="569" t="e">
        <f aca="false">IFERROR(IF(Y64="ー", "", ROUNDDOWN(Z64*VLOOKUP(N64,),0)))</f>
        <v>#VALUE!</v>
      </c>
      <c r="AB64" s="570"/>
      <c r="AC64" s="564" t="e">
        <f aca="false">IFERROR(IF(AG64&lt;&gt;"",Z64*VLOOKUP(N64,)))</f>
        <v>#VALUE!</v>
      </c>
      <c r="AD64" s="564"/>
      <c r="AE64" s="571"/>
      <c r="AF64" s="572"/>
      <c r="AG64" s="547" t="e">
        <f aca="false">IFERROR(VLOOKUP(O64,))</f>
        <v>#VALUE!</v>
      </c>
      <c r="AH64" s="548" t="e">
        <f aca="false">IFERROR(VLOOKUP(N64,))</f>
        <v>#VALUE!</v>
      </c>
      <c r="AI64" s="549" t="e">
        <f aca="false">IF(AND(OR(P64="処遇改善加算Ⅰ",P64="処遇改善加算Ⅱ"),AH64="対象"), 1,"")</f>
        <v>#VALUE!</v>
      </c>
      <c r="AJ64" s="550" t="str">
        <f aca="false">IF(OR(Y64="処遇改善加算Ⅰ",Y64="処遇改善加算Ⅱ"),IF(AND(N64&lt;&gt;"訪問型サービス（総合事業）",N64&lt;&gt;"通所型サービス（総合事業）",N64&lt;&gt;"（介護予防）短期入所生活介護",N64&lt;&gt;"（介護予防）短期入所療養介護（老健）",N64&lt;&gt;"（介護予防）短期入所療養介護 （病院等（老健以外）)",N64&lt;&gt;"（介護予防）短期入所療養介護（医療院）"),1,""),"")</f>
        <v>
        </v>
      </c>
      <c r="AK64" s="551"/>
      <c r="AL64" s="551"/>
      <c r="AM64" s="473"/>
      <c r="AN64" s="473"/>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30" hidden="false" customHeight="true" outlineLevel="0" collapsed="false">
      <c r="A65" s="554" t="n">
        <v>52</v>
      </c>
      <c r="B65" s="555" t="str">
        <f aca="false">IF(基本情報入力シート!C90="","",基本情報入力シート!C90)</f>
        <v>
        </v>
      </c>
      <c r="C65" s="555"/>
      <c r="D65" s="555"/>
      <c r="E65" s="555"/>
      <c r="F65" s="555"/>
      <c r="G65" s="555"/>
      <c r="H65" s="555"/>
      <c r="I65" s="555"/>
      <c r="J65" s="556" t="str">
        <f aca="false">IF(基本情報入力シート!M90="","",基本情報入力シート!M90)</f>
        <v>
        </v>
      </c>
      <c r="K65" s="557" t="str">
        <f aca="false">IF(基本情報入力シート!R90="","",基本情報入力シート!R90)</f>
        <v>
        </v>
      </c>
      <c r="L65" s="557" t="str">
        <f aca="false">IF(基本情報入力シート!W90="","",基本情報入力シート!W90)</f>
        <v>
        </v>
      </c>
      <c r="M65" s="556" t="str">
        <f aca="false">IF(基本情報入力シート!X90="","",基本情報入力シート!X90)</f>
        <v>
        </v>
      </c>
      <c r="N65" s="558" t="str">
        <f aca="false">IF(基本情報入力シート!Y90="","",基本情報入力シート!Y90)</f>
        <v>
        </v>
      </c>
      <c r="O65" s="559"/>
      <c r="P65" s="597"/>
      <c r="Q65" s="598"/>
      <c r="R65" s="598"/>
      <c r="S65" s="562" t="e">
        <f aca="false">IFERROR(ROUNDDOWN(Q65*VLOOKUP(N65,),0))</f>
        <v>#VALUE!</v>
      </c>
      <c r="T65" s="599"/>
      <c r="U65" s="564" t="e">
        <f aca="false">IFERROR(IF(AG65&lt;&gt;"",Q65*VLOOKUP(N65,)))</f>
        <v>#VALUE!</v>
      </c>
      <c r="V65" s="565"/>
      <c r="W65" s="566"/>
      <c r="X65" s="566"/>
      <c r="Y65" s="567"/>
      <c r="Z65" s="568"/>
      <c r="AA65" s="569" t="e">
        <f aca="false">IFERROR(IF(Y65="ー", "", ROUNDDOWN(Z65*VLOOKUP(N65,),0)))</f>
        <v>#VALUE!</v>
      </c>
      <c r="AB65" s="570"/>
      <c r="AC65" s="564" t="e">
        <f aca="false">IFERROR(IF(AG65&lt;&gt;"",Z65*VLOOKUP(N65,)))</f>
        <v>#VALUE!</v>
      </c>
      <c r="AD65" s="564"/>
      <c r="AE65" s="571"/>
      <c r="AF65" s="572"/>
      <c r="AG65" s="547" t="e">
        <f aca="false">IFERROR(VLOOKUP(O65,))</f>
        <v>#VALUE!</v>
      </c>
      <c r="AH65" s="548" t="e">
        <f aca="false">IFERROR(VLOOKUP(N65,))</f>
        <v>#VALUE!</v>
      </c>
      <c r="AI65" s="549" t="e">
        <f aca="false">IF(AND(OR(P65="処遇改善加算Ⅰ",P65="処遇改善加算Ⅱ"),AH65="対象"), 1,"")</f>
        <v>#VALUE!</v>
      </c>
      <c r="AJ65" s="550" t="str">
        <f aca="false">IF(OR(Y65="処遇改善加算Ⅰ",Y65="処遇改善加算Ⅱ"),IF(AND(N65&lt;&gt;"訪問型サービス（総合事業）",N65&lt;&gt;"通所型サービス（総合事業）",N65&lt;&gt;"（介護予防）短期入所生活介護",N65&lt;&gt;"（介護予防）短期入所療養介護（老健）",N65&lt;&gt;"（介護予防）短期入所療養介護 （病院等（老健以外）)",N65&lt;&gt;"（介護予防）短期入所療養介護（医療院）"),1,""),"")</f>
        <v>
        </v>
      </c>
      <c r="AK65" s="551"/>
      <c r="AL65" s="551"/>
      <c r="AM65" s="473"/>
      <c r="AN65" s="473"/>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30" hidden="false" customHeight="true" outlineLevel="0" collapsed="false">
      <c r="A66" s="554" t="n">
        <v>53</v>
      </c>
      <c r="B66" s="555" t="str">
        <f aca="false">IF(基本情報入力シート!C91="","",基本情報入力シート!C91)</f>
        <v>
        </v>
      </c>
      <c r="C66" s="555"/>
      <c r="D66" s="555"/>
      <c r="E66" s="555"/>
      <c r="F66" s="555"/>
      <c r="G66" s="555"/>
      <c r="H66" s="555"/>
      <c r="I66" s="555"/>
      <c r="J66" s="556" t="str">
        <f aca="false">IF(基本情報入力シート!M91="","",基本情報入力シート!M91)</f>
        <v>
        </v>
      </c>
      <c r="K66" s="557" t="str">
        <f aca="false">IF(基本情報入力シート!R91="","",基本情報入力シート!R91)</f>
        <v>
        </v>
      </c>
      <c r="L66" s="557" t="str">
        <f aca="false">IF(基本情報入力シート!W91="","",基本情報入力シート!W91)</f>
        <v>
        </v>
      </c>
      <c r="M66" s="556" t="str">
        <f aca="false">IF(基本情報入力シート!X91="","",基本情報入力シート!X91)</f>
        <v>
        </v>
      </c>
      <c r="N66" s="558" t="str">
        <f aca="false">IF(基本情報入力シート!Y91="","",基本情報入力シート!Y91)</f>
        <v>
        </v>
      </c>
      <c r="O66" s="559"/>
      <c r="P66" s="597"/>
      <c r="Q66" s="598"/>
      <c r="R66" s="598"/>
      <c r="S66" s="562" t="e">
        <f aca="false">IFERROR(ROUNDDOWN(Q66*VLOOKUP(N66,),0))</f>
        <v>#VALUE!</v>
      </c>
      <c r="T66" s="599"/>
      <c r="U66" s="564" t="e">
        <f aca="false">IFERROR(IF(AG66&lt;&gt;"",Q66*VLOOKUP(N66,)))</f>
        <v>#VALUE!</v>
      </c>
      <c r="V66" s="565"/>
      <c r="W66" s="566"/>
      <c r="X66" s="566"/>
      <c r="Y66" s="567"/>
      <c r="Z66" s="568"/>
      <c r="AA66" s="569" t="e">
        <f aca="false">IFERROR(IF(Y66="ー", "", ROUNDDOWN(Z66*VLOOKUP(N66,),0)))</f>
        <v>#VALUE!</v>
      </c>
      <c r="AB66" s="570"/>
      <c r="AC66" s="564" t="e">
        <f aca="false">IFERROR(IF(AG66&lt;&gt;"",Z66*VLOOKUP(N66,)))</f>
        <v>#VALUE!</v>
      </c>
      <c r="AD66" s="564"/>
      <c r="AE66" s="571"/>
      <c r="AF66" s="572"/>
      <c r="AG66" s="547" t="e">
        <f aca="false">IFERROR(VLOOKUP(O66,))</f>
        <v>#VALUE!</v>
      </c>
      <c r="AH66" s="548" t="e">
        <f aca="false">IFERROR(VLOOKUP(N66,))</f>
        <v>#VALUE!</v>
      </c>
      <c r="AI66" s="549" t="e">
        <f aca="false">IF(AND(OR(P66="処遇改善加算Ⅰ",P66="処遇改善加算Ⅱ"),AH66="対象"), 1,"")</f>
        <v>#VALUE!</v>
      </c>
      <c r="AJ66" s="550" t="str">
        <f aca="false">IF(OR(Y66="処遇改善加算Ⅰ",Y66="処遇改善加算Ⅱ"),IF(AND(N66&lt;&gt;"訪問型サービス（総合事業）",N66&lt;&gt;"通所型サービス（総合事業）",N66&lt;&gt;"（介護予防）短期入所生活介護",N66&lt;&gt;"（介護予防）短期入所療養介護（老健）",N66&lt;&gt;"（介護予防）短期入所療養介護 （病院等（老健以外）)",N66&lt;&gt;"（介護予防）短期入所療養介護（医療院）"),1,""),"")</f>
        <v>
        </v>
      </c>
      <c r="AK66" s="551"/>
      <c r="AL66" s="551"/>
      <c r="AM66" s="473"/>
      <c r="AN66" s="473"/>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30" hidden="false" customHeight="true" outlineLevel="0" collapsed="false">
      <c r="A67" s="554" t="n">
        <v>54</v>
      </c>
      <c r="B67" s="555" t="str">
        <f aca="false">IF(基本情報入力シート!C92="","",基本情報入力シート!C92)</f>
        <v>
        </v>
      </c>
      <c r="C67" s="555"/>
      <c r="D67" s="555"/>
      <c r="E67" s="555"/>
      <c r="F67" s="555"/>
      <c r="G67" s="555"/>
      <c r="H67" s="555"/>
      <c r="I67" s="555"/>
      <c r="J67" s="556" t="str">
        <f aca="false">IF(基本情報入力シート!M92="","",基本情報入力シート!M92)</f>
        <v>
        </v>
      </c>
      <c r="K67" s="557" t="str">
        <f aca="false">IF(基本情報入力シート!R92="","",基本情報入力シート!R92)</f>
        <v>
        </v>
      </c>
      <c r="L67" s="557" t="str">
        <f aca="false">IF(基本情報入力シート!W92="","",基本情報入力シート!W92)</f>
        <v>
        </v>
      </c>
      <c r="M67" s="556" t="str">
        <f aca="false">IF(基本情報入力シート!X92="","",基本情報入力シート!X92)</f>
        <v>
        </v>
      </c>
      <c r="N67" s="558" t="str">
        <f aca="false">IF(基本情報入力シート!Y92="","",基本情報入力シート!Y92)</f>
        <v>
        </v>
      </c>
      <c r="O67" s="559"/>
      <c r="P67" s="597"/>
      <c r="Q67" s="598"/>
      <c r="R67" s="598"/>
      <c r="S67" s="562" t="e">
        <f aca="false">IFERROR(ROUNDDOWN(Q67*VLOOKUP(N67,),0))</f>
        <v>#VALUE!</v>
      </c>
      <c r="T67" s="599"/>
      <c r="U67" s="564" t="e">
        <f aca="false">IFERROR(IF(AG67&lt;&gt;"",Q67*VLOOKUP(N67,)))</f>
        <v>#VALUE!</v>
      </c>
      <c r="V67" s="565"/>
      <c r="W67" s="566"/>
      <c r="X67" s="566"/>
      <c r="Y67" s="567"/>
      <c r="Z67" s="568"/>
      <c r="AA67" s="569" t="e">
        <f aca="false">IFERROR(IF(Y67="ー", "", ROUNDDOWN(Z67*VLOOKUP(N67,),0)))</f>
        <v>#VALUE!</v>
      </c>
      <c r="AB67" s="570"/>
      <c r="AC67" s="564" t="e">
        <f aca="false">IFERROR(IF(AG67&lt;&gt;"",Z67*VLOOKUP(N67,)))</f>
        <v>#VALUE!</v>
      </c>
      <c r="AD67" s="564"/>
      <c r="AE67" s="571"/>
      <c r="AF67" s="572"/>
      <c r="AG67" s="547" t="e">
        <f aca="false">IFERROR(VLOOKUP(O67,))</f>
        <v>#VALUE!</v>
      </c>
      <c r="AH67" s="548" t="e">
        <f aca="false">IFERROR(VLOOKUP(N67,))</f>
        <v>#VALUE!</v>
      </c>
      <c r="AI67" s="549" t="e">
        <f aca="false">IF(AND(OR(P67="処遇改善加算Ⅰ",P67="処遇改善加算Ⅱ"),AH67="対象"), 1,"")</f>
        <v>#VALUE!</v>
      </c>
      <c r="AJ67" s="550" t="str">
        <f aca="false">IF(OR(Y67="処遇改善加算Ⅰ",Y67="処遇改善加算Ⅱ"),IF(AND(N67&lt;&gt;"訪問型サービス（総合事業）",N67&lt;&gt;"通所型サービス（総合事業）",N67&lt;&gt;"（介護予防）短期入所生活介護",N67&lt;&gt;"（介護予防）短期入所療養介護（老健）",N67&lt;&gt;"（介護予防）短期入所療養介護 （病院等（老健以外）)",N67&lt;&gt;"（介護予防）短期入所療養介護（医療院）"),1,""),"")</f>
        <v>
        </v>
      </c>
      <c r="AK67" s="551"/>
      <c r="AL67" s="551"/>
      <c r="AM67" s="473"/>
      <c r="AN67" s="473"/>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30" hidden="false" customHeight="true" outlineLevel="0" collapsed="false">
      <c r="A68" s="554" t="n">
        <v>55</v>
      </c>
      <c r="B68" s="555" t="str">
        <f aca="false">IF(基本情報入力シート!C93="","",基本情報入力シート!C93)</f>
        <v>
        </v>
      </c>
      <c r="C68" s="555"/>
      <c r="D68" s="555"/>
      <c r="E68" s="555"/>
      <c r="F68" s="555"/>
      <c r="G68" s="555"/>
      <c r="H68" s="555"/>
      <c r="I68" s="555"/>
      <c r="J68" s="556" t="str">
        <f aca="false">IF(基本情報入力シート!M93="","",基本情報入力シート!M93)</f>
        <v>
        </v>
      </c>
      <c r="K68" s="557" t="str">
        <f aca="false">IF(基本情報入力シート!R93="","",基本情報入力シート!R93)</f>
        <v>
        </v>
      </c>
      <c r="L68" s="557" t="str">
        <f aca="false">IF(基本情報入力シート!W93="","",基本情報入力シート!W93)</f>
        <v>
        </v>
      </c>
      <c r="M68" s="556" t="str">
        <f aca="false">IF(基本情報入力シート!X93="","",基本情報入力シート!X93)</f>
        <v>
        </v>
      </c>
      <c r="N68" s="558" t="str">
        <f aca="false">IF(基本情報入力シート!Y93="","",基本情報入力シート!Y93)</f>
        <v>
        </v>
      </c>
      <c r="O68" s="559"/>
      <c r="P68" s="597"/>
      <c r="Q68" s="598"/>
      <c r="R68" s="598"/>
      <c r="S68" s="562" t="e">
        <f aca="false">IFERROR(ROUNDDOWN(Q68*VLOOKUP(N68,),0))</f>
        <v>#VALUE!</v>
      </c>
      <c r="T68" s="599"/>
      <c r="U68" s="564" t="e">
        <f aca="false">IFERROR(IF(AG68&lt;&gt;"",Q68*VLOOKUP(N68,)))</f>
        <v>#VALUE!</v>
      </c>
      <c r="V68" s="565"/>
      <c r="W68" s="566"/>
      <c r="X68" s="566"/>
      <c r="Y68" s="567"/>
      <c r="Z68" s="568"/>
      <c r="AA68" s="569" t="e">
        <f aca="false">IFERROR(IF(Y68="ー", "", ROUNDDOWN(Z68*VLOOKUP(N68,),0)))</f>
        <v>#VALUE!</v>
      </c>
      <c r="AB68" s="570"/>
      <c r="AC68" s="564" t="e">
        <f aca="false">IFERROR(IF(AG68&lt;&gt;"",Z68*VLOOKUP(N68,)))</f>
        <v>#VALUE!</v>
      </c>
      <c r="AD68" s="564"/>
      <c r="AE68" s="571"/>
      <c r="AF68" s="572"/>
      <c r="AG68" s="547" t="e">
        <f aca="false">IFERROR(VLOOKUP(O68,))</f>
        <v>#VALUE!</v>
      </c>
      <c r="AH68" s="548" t="e">
        <f aca="false">IFERROR(VLOOKUP(N68,))</f>
        <v>#VALUE!</v>
      </c>
      <c r="AI68" s="549" t="e">
        <f aca="false">IF(AND(OR(P68="処遇改善加算Ⅰ",P68="処遇改善加算Ⅱ"),AH68="対象"), 1,"")</f>
        <v>#VALUE!</v>
      </c>
      <c r="AJ68" s="550" t="str">
        <f aca="false">IF(OR(Y68="処遇改善加算Ⅰ",Y68="処遇改善加算Ⅱ"),IF(AND(N68&lt;&gt;"訪問型サービス（総合事業）",N68&lt;&gt;"通所型サービス（総合事業）",N68&lt;&gt;"（介護予防）短期入所生活介護",N68&lt;&gt;"（介護予防）短期入所療養介護（老健）",N68&lt;&gt;"（介護予防）短期入所療養介護 （病院等（老健以外）)",N68&lt;&gt;"（介護予防）短期入所療養介護（医療院）"),1,""),"")</f>
        <v>
        </v>
      </c>
      <c r="AK68" s="551"/>
      <c r="AL68" s="551"/>
      <c r="AM68" s="473"/>
      <c r="AN68" s="473"/>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30" hidden="false" customHeight="true" outlineLevel="0" collapsed="false">
      <c r="A69" s="554" t="n">
        <v>56</v>
      </c>
      <c r="B69" s="555" t="str">
        <f aca="false">IF(基本情報入力シート!C94="","",基本情報入力シート!C94)</f>
        <v>
        </v>
      </c>
      <c r="C69" s="555"/>
      <c r="D69" s="555"/>
      <c r="E69" s="555"/>
      <c r="F69" s="555"/>
      <c r="G69" s="555"/>
      <c r="H69" s="555"/>
      <c r="I69" s="555"/>
      <c r="J69" s="556" t="str">
        <f aca="false">IF(基本情報入力シート!M94="","",基本情報入力シート!M94)</f>
        <v>
        </v>
      </c>
      <c r="K69" s="557" t="str">
        <f aca="false">IF(基本情報入力シート!R94="","",基本情報入力シート!R94)</f>
        <v>
        </v>
      </c>
      <c r="L69" s="557" t="str">
        <f aca="false">IF(基本情報入力シート!W94="","",基本情報入力シート!W94)</f>
        <v>
        </v>
      </c>
      <c r="M69" s="556" t="str">
        <f aca="false">IF(基本情報入力シート!X94="","",基本情報入力シート!X94)</f>
        <v>
        </v>
      </c>
      <c r="N69" s="558" t="str">
        <f aca="false">IF(基本情報入力シート!Y94="","",基本情報入力シート!Y94)</f>
        <v>
        </v>
      </c>
      <c r="O69" s="559"/>
      <c r="P69" s="597"/>
      <c r="Q69" s="598"/>
      <c r="R69" s="598"/>
      <c r="S69" s="562" t="e">
        <f aca="false">IFERROR(ROUNDDOWN(Q69*VLOOKUP(N69,),0))</f>
        <v>#VALUE!</v>
      </c>
      <c r="T69" s="599"/>
      <c r="U69" s="564" t="e">
        <f aca="false">IFERROR(IF(AG69&lt;&gt;"",Q69*VLOOKUP(N69,)))</f>
        <v>#VALUE!</v>
      </c>
      <c r="V69" s="565"/>
      <c r="W69" s="566"/>
      <c r="X69" s="566"/>
      <c r="Y69" s="567"/>
      <c r="Z69" s="568"/>
      <c r="AA69" s="569" t="e">
        <f aca="false">IFERROR(IF(Y69="ー", "", ROUNDDOWN(Z69*VLOOKUP(N69,),0)))</f>
        <v>#VALUE!</v>
      </c>
      <c r="AB69" s="570"/>
      <c r="AC69" s="564" t="e">
        <f aca="false">IFERROR(IF(AG69&lt;&gt;"",Z69*VLOOKUP(N69,)))</f>
        <v>#VALUE!</v>
      </c>
      <c r="AD69" s="564"/>
      <c r="AE69" s="571"/>
      <c r="AF69" s="572"/>
      <c r="AG69" s="547" t="e">
        <f aca="false">IFERROR(VLOOKUP(O69,))</f>
        <v>#VALUE!</v>
      </c>
      <c r="AH69" s="548" t="e">
        <f aca="false">IFERROR(VLOOKUP(N69,))</f>
        <v>#VALUE!</v>
      </c>
      <c r="AI69" s="549" t="e">
        <f aca="false">IF(AND(OR(P69="処遇改善加算Ⅰ",P69="処遇改善加算Ⅱ"),AH69="対象"), 1,"")</f>
        <v>#VALUE!</v>
      </c>
      <c r="AJ69" s="550" t="str">
        <f aca="false">IF(OR(Y69="処遇改善加算Ⅰ",Y69="処遇改善加算Ⅱ"),IF(AND(N69&lt;&gt;"訪問型サービス（総合事業）",N69&lt;&gt;"通所型サービス（総合事業）",N69&lt;&gt;"（介護予防）短期入所生活介護",N69&lt;&gt;"（介護予防）短期入所療養介護（老健）",N69&lt;&gt;"（介護予防）短期入所療養介護 （病院等（老健以外）)",N69&lt;&gt;"（介護予防）短期入所療養介護（医療院）"),1,""),"")</f>
        <v>
        </v>
      </c>
      <c r="AK69" s="551"/>
      <c r="AL69" s="551"/>
      <c r="AM69" s="473"/>
      <c r="AN69" s="473"/>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30" hidden="false" customHeight="true" outlineLevel="0" collapsed="false">
      <c r="A70" s="554" t="n">
        <v>57</v>
      </c>
      <c r="B70" s="555" t="str">
        <f aca="false">IF(基本情報入力シート!C95="","",基本情報入力シート!C95)</f>
        <v>
        </v>
      </c>
      <c r="C70" s="555"/>
      <c r="D70" s="555"/>
      <c r="E70" s="555"/>
      <c r="F70" s="555"/>
      <c r="G70" s="555"/>
      <c r="H70" s="555"/>
      <c r="I70" s="555"/>
      <c r="J70" s="556" t="str">
        <f aca="false">IF(基本情報入力シート!M95="","",基本情報入力シート!M95)</f>
        <v>
        </v>
      </c>
      <c r="K70" s="557" t="str">
        <f aca="false">IF(基本情報入力シート!R95="","",基本情報入力シート!R95)</f>
        <v>
        </v>
      </c>
      <c r="L70" s="557" t="str">
        <f aca="false">IF(基本情報入力シート!W95="","",基本情報入力シート!W95)</f>
        <v>
        </v>
      </c>
      <c r="M70" s="556" t="str">
        <f aca="false">IF(基本情報入力シート!X95="","",基本情報入力シート!X95)</f>
        <v>
        </v>
      </c>
      <c r="N70" s="558" t="str">
        <f aca="false">IF(基本情報入力シート!Y95="","",基本情報入力シート!Y95)</f>
        <v>
        </v>
      </c>
      <c r="O70" s="559"/>
      <c r="P70" s="597"/>
      <c r="Q70" s="598"/>
      <c r="R70" s="598"/>
      <c r="S70" s="562" t="e">
        <f aca="false">IFERROR(ROUNDDOWN(Q70*VLOOKUP(N70,),0))</f>
        <v>#VALUE!</v>
      </c>
      <c r="T70" s="599"/>
      <c r="U70" s="564" t="e">
        <f aca="false">IFERROR(IF(AG70&lt;&gt;"",Q70*VLOOKUP(N70,)))</f>
        <v>#VALUE!</v>
      </c>
      <c r="V70" s="565"/>
      <c r="W70" s="566"/>
      <c r="X70" s="566"/>
      <c r="Y70" s="567"/>
      <c r="Z70" s="568"/>
      <c r="AA70" s="569" t="e">
        <f aca="false">IFERROR(IF(Y70="ー", "", ROUNDDOWN(Z70*VLOOKUP(N70,),0)))</f>
        <v>#VALUE!</v>
      </c>
      <c r="AB70" s="570"/>
      <c r="AC70" s="564" t="e">
        <f aca="false">IFERROR(IF(AG70&lt;&gt;"",Z70*VLOOKUP(N70,)))</f>
        <v>#VALUE!</v>
      </c>
      <c r="AD70" s="564"/>
      <c r="AE70" s="571"/>
      <c r="AF70" s="572"/>
      <c r="AG70" s="547" t="e">
        <f aca="false">IFERROR(VLOOKUP(O70,))</f>
        <v>#VALUE!</v>
      </c>
      <c r="AH70" s="548" t="e">
        <f aca="false">IFERROR(VLOOKUP(N70,))</f>
        <v>#VALUE!</v>
      </c>
      <c r="AI70" s="549" t="e">
        <f aca="false">IF(AND(OR(P70="処遇改善加算Ⅰ",P70="処遇改善加算Ⅱ"),AH70="対象"), 1,"")</f>
        <v>#VALUE!</v>
      </c>
      <c r="AJ70" s="550" t="str">
        <f aca="false">IF(OR(Y70="処遇改善加算Ⅰ",Y70="処遇改善加算Ⅱ"),IF(AND(N70&lt;&gt;"訪問型サービス（総合事業）",N70&lt;&gt;"通所型サービス（総合事業）",N70&lt;&gt;"（介護予防）短期入所生活介護",N70&lt;&gt;"（介護予防）短期入所療養介護（老健）",N70&lt;&gt;"（介護予防）短期入所療養介護 （病院等（老健以外）)",N70&lt;&gt;"（介護予防）短期入所療養介護（医療院）"),1,""),"")</f>
        <v>
        </v>
      </c>
      <c r="AK70" s="551"/>
      <c r="AL70" s="551"/>
      <c r="AM70" s="473"/>
      <c r="AN70" s="473"/>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30" hidden="false" customHeight="true" outlineLevel="0" collapsed="false">
      <c r="A71" s="554" t="n">
        <v>58</v>
      </c>
      <c r="B71" s="555" t="str">
        <f aca="false">IF(基本情報入力シート!C96="","",基本情報入力シート!C96)</f>
        <v>
        </v>
      </c>
      <c r="C71" s="555"/>
      <c r="D71" s="555"/>
      <c r="E71" s="555"/>
      <c r="F71" s="555"/>
      <c r="G71" s="555"/>
      <c r="H71" s="555"/>
      <c r="I71" s="555"/>
      <c r="J71" s="556" t="str">
        <f aca="false">IF(基本情報入力シート!M96="","",基本情報入力シート!M96)</f>
        <v>
        </v>
      </c>
      <c r="K71" s="557" t="str">
        <f aca="false">IF(基本情報入力シート!R96="","",基本情報入力シート!R96)</f>
        <v>
        </v>
      </c>
      <c r="L71" s="557" t="str">
        <f aca="false">IF(基本情報入力シート!W96="","",基本情報入力シート!W96)</f>
        <v>
        </v>
      </c>
      <c r="M71" s="556" t="str">
        <f aca="false">IF(基本情報入力シート!X96="","",基本情報入力シート!X96)</f>
        <v>
        </v>
      </c>
      <c r="N71" s="558" t="str">
        <f aca="false">IF(基本情報入力シート!Y96="","",基本情報入力シート!Y96)</f>
        <v>
        </v>
      </c>
      <c r="O71" s="559"/>
      <c r="P71" s="597"/>
      <c r="Q71" s="598"/>
      <c r="R71" s="598"/>
      <c r="S71" s="562" t="e">
        <f aca="false">IFERROR(ROUNDDOWN(Q71*VLOOKUP(N71,),0))</f>
        <v>#VALUE!</v>
      </c>
      <c r="T71" s="599"/>
      <c r="U71" s="564" t="e">
        <f aca="false">IFERROR(IF(AG71&lt;&gt;"",Q71*VLOOKUP(N71,)))</f>
        <v>#VALUE!</v>
      </c>
      <c r="V71" s="565"/>
      <c r="W71" s="566"/>
      <c r="X71" s="566"/>
      <c r="Y71" s="567"/>
      <c r="Z71" s="568"/>
      <c r="AA71" s="569" t="e">
        <f aca="false">IFERROR(IF(Y71="ー", "", ROUNDDOWN(Z71*VLOOKUP(N71,),0)))</f>
        <v>#VALUE!</v>
      </c>
      <c r="AB71" s="570"/>
      <c r="AC71" s="564" t="e">
        <f aca="false">IFERROR(IF(AG71&lt;&gt;"",Z71*VLOOKUP(N71,)))</f>
        <v>#VALUE!</v>
      </c>
      <c r="AD71" s="564"/>
      <c r="AE71" s="571"/>
      <c r="AF71" s="572"/>
      <c r="AG71" s="547" t="e">
        <f aca="false">IFERROR(VLOOKUP(O71,))</f>
        <v>#VALUE!</v>
      </c>
      <c r="AH71" s="548" t="e">
        <f aca="false">IFERROR(VLOOKUP(N71,))</f>
        <v>#VALUE!</v>
      </c>
      <c r="AI71" s="549" t="e">
        <f aca="false">IF(AND(OR(P71="処遇改善加算Ⅰ",P71="処遇改善加算Ⅱ"),AH71="対象"), 1,"")</f>
        <v>#VALUE!</v>
      </c>
      <c r="AJ71" s="550" t="str">
        <f aca="false">IF(OR(Y71="処遇改善加算Ⅰ",Y71="処遇改善加算Ⅱ"),IF(AND(N71&lt;&gt;"訪問型サービス（総合事業）",N71&lt;&gt;"通所型サービス（総合事業）",N71&lt;&gt;"（介護予防）短期入所生活介護",N71&lt;&gt;"（介護予防）短期入所療養介護（老健）",N71&lt;&gt;"（介護予防）短期入所療養介護 （病院等（老健以外）)",N71&lt;&gt;"（介護予防）短期入所療養介護（医療院）"),1,""),"")</f>
        <v>
        </v>
      </c>
      <c r="AK71" s="551"/>
      <c r="AL71" s="551"/>
      <c r="AM71" s="473"/>
      <c r="AN71" s="473"/>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30" hidden="false" customHeight="true" outlineLevel="0" collapsed="false">
      <c r="A72" s="554" t="n">
        <v>59</v>
      </c>
      <c r="B72" s="555" t="str">
        <f aca="false">IF(基本情報入力シート!C97="","",基本情報入力シート!C97)</f>
        <v>
        </v>
      </c>
      <c r="C72" s="555"/>
      <c r="D72" s="555"/>
      <c r="E72" s="555"/>
      <c r="F72" s="555"/>
      <c r="G72" s="555"/>
      <c r="H72" s="555"/>
      <c r="I72" s="555"/>
      <c r="J72" s="556" t="str">
        <f aca="false">IF(基本情報入力シート!M97="","",基本情報入力シート!M97)</f>
        <v>
        </v>
      </c>
      <c r="K72" s="557" t="str">
        <f aca="false">IF(基本情報入力シート!R97="","",基本情報入力シート!R97)</f>
        <v>
        </v>
      </c>
      <c r="L72" s="557" t="str">
        <f aca="false">IF(基本情報入力シート!W97="","",基本情報入力シート!W97)</f>
        <v>
        </v>
      </c>
      <c r="M72" s="556" t="str">
        <f aca="false">IF(基本情報入力シート!X97="","",基本情報入力シート!X97)</f>
        <v>
        </v>
      </c>
      <c r="N72" s="558" t="str">
        <f aca="false">IF(基本情報入力シート!Y97="","",基本情報入力シート!Y97)</f>
        <v>
        </v>
      </c>
      <c r="O72" s="559"/>
      <c r="P72" s="597"/>
      <c r="Q72" s="598"/>
      <c r="R72" s="598"/>
      <c r="S72" s="562" t="e">
        <f aca="false">IFERROR(ROUNDDOWN(Q72*VLOOKUP(N72,),0))</f>
        <v>#VALUE!</v>
      </c>
      <c r="T72" s="599"/>
      <c r="U72" s="564" t="e">
        <f aca="false">IFERROR(IF(AG72&lt;&gt;"",Q72*VLOOKUP(N72,)))</f>
        <v>#VALUE!</v>
      </c>
      <c r="V72" s="565"/>
      <c r="W72" s="566"/>
      <c r="X72" s="566"/>
      <c r="Y72" s="567"/>
      <c r="Z72" s="568"/>
      <c r="AA72" s="569" t="e">
        <f aca="false">IFERROR(IF(Y72="ー", "", ROUNDDOWN(Z72*VLOOKUP(N72,),0)))</f>
        <v>#VALUE!</v>
      </c>
      <c r="AB72" s="570"/>
      <c r="AC72" s="564" t="e">
        <f aca="false">IFERROR(IF(AG72&lt;&gt;"",Z72*VLOOKUP(N72,)))</f>
        <v>#VALUE!</v>
      </c>
      <c r="AD72" s="564"/>
      <c r="AE72" s="571"/>
      <c r="AF72" s="572"/>
      <c r="AG72" s="547" t="e">
        <f aca="false">IFERROR(VLOOKUP(O72,))</f>
        <v>#VALUE!</v>
      </c>
      <c r="AH72" s="548" t="e">
        <f aca="false">IFERROR(VLOOKUP(N72,))</f>
        <v>#VALUE!</v>
      </c>
      <c r="AI72" s="549" t="e">
        <f aca="false">IF(AND(OR(P72="処遇改善加算Ⅰ",P72="処遇改善加算Ⅱ"),AH72="対象"), 1,"")</f>
        <v>#VALUE!</v>
      </c>
      <c r="AJ72" s="550" t="str">
        <f aca="false">IF(OR(Y72="処遇改善加算Ⅰ",Y72="処遇改善加算Ⅱ"),IF(AND(N72&lt;&gt;"訪問型サービス（総合事業）",N72&lt;&gt;"通所型サービス（総合事業）",N72&lt;&gt;"（介護予防）短期入所生活介護",N72&lt;&gt;"（介護予防）短期入所療養介護（老健）",N72&lt;&gt;"（介護予防）短期入所療養介護 （病院等（老健以外）)",N72&lt;&gt;"（介護予防）短期入所療養介護（医療院）"),1,""),"")</f>
        <v>
        </v>
      </c>
      <c r="AK72" s="551"/>
      <c r="AL72" s="551"/>
      <c r="AM72" s="473"/>
      <c r="AN72" s="473"/>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30" hidden="false" customHeight="true" outlineLevel="0" collapsed="false">
      <c r="A73" s="554" t="n">
        <v>60</v>
      </c>
      <c r="B73" s="555" t="str">
        <f aca="false">IF(基本情報入力シート!C98="","",基本情報入力シート!C98)</f>
        <v>
        </v>
      </c>
      <c r="C73" s="555"/>
      <c r="D73" s="555"/>
      <c r="E73" s="555"/>
      <c r="F73" s="555"/>
      <c r="G73" s="555"/>
      <c r="H73" s="555"/>
      <c r="I73" s="555"/>
      <c r="J73" s="556" t="str">
        <f aca="false">IF(基本情報入力シート!M98="","",基本情報入力シート!M98)</f>
        <v>
        </v>
      </c>
      <c r="K73" s="557" t="str">
        <f aca="false">IF(基本情報入力シート!R98="","",基本情報入力シート!R98)</f>
        <v>
        </v>
      </c>
      <c r="L73" s="557" t="str">
        <f aca="false">IF(基本情報入力シート!W98="","",基本情報入力シート!W98)</f>
        <v>
        </v>
      </c>
      <c r="M73" s="556" t="str">
        <f aca="false">IF(基本情報入力シート!X98="","",基本情報入力シート!X98)</f>
        <v>
        </v>
      </c>
      <c r="N73" s="558" t="str">
        <f aca="false">IF(基本情報入力シート!Y98="","",基本情報入力シート!Y98)</f>
        <v>
        </v>
      </c>
      <c r="O73" s="559"/>
      <c r="P73" s="597"/>
      <c r="Q73" s="598"/>
      <c r="R73" s="598"/>
      <c r="S73" s="562" t="e">
        <f aca="false">IFERROR(ROUNDDOWN(Q73*VLOOKUP(N73,),0))</f>
        <v>#VALUE!</v>
      </c>
      <c r="T73" s="599"/>
      <c r="U73" s="564" t="e">
        <f aca="false">IFERROR(IF(AG73&lt;&gt;"",Q73*VLOOKUP(N73,)))</f>
        <v>#VALUE!</v>
      </c>
      <c r="V73" s="565"/>
      <c r="W73" s="566"/>
      <c r="X73" s="566"/>
      <c r="Y73" s="567"/>
      <c r="Z73" s="568"/>
      <c r="AA73" s="569" t="e">
        <f aca="false">IFERROR(IF(Y73="ー", "", ROUNDDOWN(Z73*VLOOKUP(N73,),0)))</f>
        <v>#VALUE!</v>
      </c>
      <c r="AB73" s="570"/>
      <c r="AC73" s="564" t="e">
        <f aca="false">IFERROR(IF(AG73&lt;&gt;"",Z73*VLOOKUP(N73,)))</f>
        <v>#VALUE!</v>
      </c>
      <c r="AD73" s="564"/>
      <c r="AE73" s="571"/>
      <c r="AF73" s="572"/>
      <c r="AG73" s="547" t="e">
        <f aca="false">IFERROR(VLOOKUP(O73,))</f>
        <v>#VALUE!</v>
      </c>
      <c r="AH73" s="548" t="e">
        <f aca="false">IFERROR(VLOOKUP(N73,))</f>
        <v>#VALUE!</v>
      </c>
      <c r="AI73" s="549" t="e">
        <f aca="false">IF(AND(OR(P73="処遇改善加算Ⅰ",P73="処遇改善加算Ⅱ"),AH73="対象"), 1,"")</f>
        <v>#VALUE!</v>
      </c>
      <c r="AJ73" s="550" t="str">
        <f aca="false">IF(OR(Y73="処遇改善加算Ⅰ",Y73="処遇改善加算Ⅱ"),IF(AND(N73&lt;&gt;"訪問型サービス（総合事業）",N73&lt;&gt;"通所型サービス（総合事業）",N73&lt;&gt;"（介護予防）短期入所生活介護",N73&lt;&gt;"（介護予防）短期入所療養介護（老健）",N73&lt;&gt;"（介護予防）短期入所療養介護 （病院等（老健以外）)",N73&lt;&gt;"（介護予防）短期入所療養介護（医療院）"),1,""),"")</f>
        <v>
        </v>
      </c>
      <c r="AK73" s="551"/>
      <c r="AL73" s="551"/>
      <c r="AM73" s="473"/>
      <c r="AN73" s="473"/>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30" hidden="false" customHeight="true" outlineLevel="0" collapsed="false">
      <c r="A74" s="554" t="n">
        <v>61</v>
      </c>
      <c r="B74" s="555" t="str">
        <f aca="false">IF(基本情報入力シート!C99="","",基本情報入力シート!C99)</f>
        <v>
        </v>
      </c>
      <c r="C74" s="555"/>
      <c r="D74" s="555"/>
      <c r="E74" s="555"/>
      <c r="F74" s="555"/>
      <c r="G74" s="555"/>
      <c r="H74" s="555"/>
      <c r="I74" s="555"/>
      <c r="J74" s="556" t="str">
        <f aca="false">IF(基本情報入力シート!M99="","",基本情報入力シート!M99)</f>
        <v>
        </v>
      </c>
      <c r="K74" s="557" t="str">
        <f aca="false">IF(基本情報入力シート!R99="","",基本情報入力シート!R99)</f>
        <v>
        </v>
      </c>
      <c r="L74" s="557" t="str">
        <f aca="false">IF(基本情報入力シート!W99="","",基本情報入力シート!W99)</f>
        <v>
        </v>
      </c>
      <c r="M74" s="556" t="str">
        <f aca="false">IF(基本情報入力シート!X99="","",基本情報入力シート!X99)</f>
        <v>
        </v>
      </c>
      <c r="N74" s="558" t="str">
        <f aca="false">IF(基本情報入力シート!Y99="","",基本情報入力シート!Y99)</f>
        <v>
        </v>
      </c>
      <c r="O74" s="559"/>
      <c r="P74" s="597"/>
      <c r="Q74" s="598"/>
      <c r="R74" s="598"/>
      <c r="S74" s="562" t="e">
        <f aca="false">IFERROR(ROUNDDOWN(Q74*VLOOKUP(N74,),0))</f>
        <v>#VALUE!</v>
      </c>
      <c r="T74" s="599"/>
      <c r="U74" s="564" t="e">
        <f aca="false">IFERROR(IF(AG74&lt;&gt;"",Q74*VLOOKUP(N74,)))</f>
        <v>#VALUE!</v>
      </c>
      <c r="V74" s="565"/>
      <c r="W74" s="566"/>
      <c r="X74" s="566"/>
      <c r="Y74" s="567"/>
      <c r="Z74" s="568"/>
      <c r="AA74" s="569" t="e">
        <f aca="false">IFERROR(IF(Y74="ー", "", ROUNDDOWN(Z74*VLOOKUP(N74,),0)))</f>
        <v>#VALUE!</v>
      </c>
      <c r="AB74" s="570"/>
      <c r="AC74" s="564" t="e">
        <f aca="false">IFERROR(IF(AG74&lt;&gt;"",Z74*VLOOKUP(N74,)))</f>
        <v>#VALUE!</v>
      </c>
      <c r="AD74" s="564"/>
      <c r="AE74" s="571"/>
      <c r="AF74" s="572"/>
      <c r="AG74" s="547" t="e">
        <f aca="false">IFERROR(VLOOKUP(O74,))</f>
        <v>#VALUE!</v>
      </c>
      <c r="AH74" s="548" t="e">
        <f aca="false">IFERROR(VLOOKUP(N74,))</f>
        <v>#VALUE!</v>
      </c>
      <c r="AI74" s="549" t="e">
        <f aca="false">IF(AND(OR(P74="処遇改善加算Ⅰ",P74="処遇改善加算Ⅱ"),AH74="対象"), 1,"")</f>
        <v>#VALUE!</v>
      </c>
      <c r="AJ74" s="550" t="str">
        <f aca="false">IF(OR(Y74="処遇改善加算Ⅰ",Y74="処遇改善加算Ⅱ"),IF(AND(N74&lt;&gt;"訪問型サービス（総合事業）",N74&lt;&gt;"通所型サービス（総合事業）",N74&lt;&gt;"（介護予防）短期入所生活介護",N74&lt;&gt;"（介護予防）短期入所療養介護（老健）",N74&lt;&gt;"（介護予防）短期入所療養介護 （病院等（老健以外）)",N74&lt;&gt;"（介護予防）短期入所療養介護（医療院）"),1,""),"")</f>
        <v>
        </v>
      </c>
      <c r="AK74" s="551"/>
      <c r="AL74" s="551"/>
      <c r="AM74" s="473"/>
      <c r="AN74" s="473"/>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30" hidden="false" customHeight="true" outlineLevel="0" collapsed="false">
      <c r="A75" s="554" t="n">
        <v>62</v>
      </c>
      <c r="B75" s="555" t="str">
        <f aca="false">IF(基本情報入力シート!C100="","",基本情報入力シート!C100)</f>
        <v>
        </v>
      </c>
      <c r="C75" s="555"/>
      <c r="D75" s="555"/>
      <c r="E75" s="555"/>
      <c r="F75" s="555"/>
      <c r="G75" s="555"/>
      <c r="H75" s="555"/>
      <c r="I75" s="555"/>
      <c r="J75" s="556" t="str">
        <f aca="false">IF(基本情報入力シート!M100="","",基本情報入力シート!M100)</f>
        <v>
        </v>
      </c>
      <c r="K75" s="557" t="str">
        <f aca="false">IF(基本情報入力シート!R100="","",基本情報入力シート!R100)</f>
        <v>
        </v>
      </c>
      <c r="L75" s="557" t="str">
        <f aca="false">IF(基本情報入力シート!W100="","",基本情報入力シート!W100)</f>
        <v>
        </v>
      </c>
      <c r="M75" s="556" t="str">
        <f aca="false">IF(基本情報入力シート!X100="","",基本情報入力シート!X100)</f>
        <v>
        </v>
      </c>
      <c r="N75" s="558" t="str">
        <f aca="false">IF(基本情報入力シート!Y100="","",基本情報入力シート!Y100)</f>
        <v>
        </v>
      </c>
      <c r="O75" s="559"/>
      <c r="P75" s="597"/>
      <c r="Q75" s="598"/>
      <c r="R75" s="598"/>
      <c r="S75" s="562" t="e">
        <f aca="false">IFERROR(ROUNDDOWN(Q75*VLOOKUP(N75,),0))</f>
        <v>#VALUE!</v>
      </c>
      <c r="T75" s="599"/>
      <c r="U75" s="564" t="e">
        <f aca="false">IFERROR(IF(AG75&lt;&gt;"",Q75*VLOOKUP(N75,)))</f>
        <v>#VALUE!</v>
      </c>
      <c r="V75" s="565"/>
      <c r="W75" s="566"/>
      <c r="X75" s="566"/>
      <c r="Y75" s="567"/>
      <c r="Z75" s="568"/>
      <c r="AA75" s="569" t="e">
        <f aca="false">IFERROR(IF(Y75="ー", "", ROUNDDOWN(Z75*VLOOKUP(N75,),0)))</f>
        <v>#VALUE!</v>
      </c>
      <c r="AB75" s="570"/>
      <c r="AC75" s="564" t="e">
        <f aca="false">IFERROR(IF(AG75&lt;&gt;"",Z75*VLOOKUP(N75,)))</f>
        <v>#VALUE!</v>
      </c>
      <c r="AD75" s="564"/>
      <c r="AE75" s="571"/>
      <c r="AF75" s="572"/>
      <c r="AG75" s="547" t="e">
        <f aca="false">IFERROR(VLOOKUP(O75,))</f>
        <v>#VALUE!</v>
      </c>
      <c r="AH75" s="548" t="e">
        <f aca="false">IFERROR(VLOOKUP(N75,))</f>
        <v>#VALUE!</v>
      </c>
      <c r="AI75" s="549" t="e">
        <f aca="false">IF(AND(OR(P75="処遇改善加算Ⅰ",P75="処遇改善加算Ⅱ"),AH75="対象"), 1,"")</f>
        <v>#VALUE!</v>
      </c>
      <c r="AJ75" s="550" t="str">
        <f aca="false">IF(OR(Y75="処遇改善加算Ⅰ",Y75="処遇改善加算Ⅱ"),IF(AND(N75&lt;&gt;"訪問型サービス（総合事業）",N75&lt;&gt;"通所型サービス（総合事業）",N75&lt;&gt;"（介護予防）短期入所生活介護",N75&lt;&gt;"（介護予防）短期入所療養介護（老健）",N75&lt;&gt;"（介護予防）短期入所療養介護 （病院等（老健以外）)",N75&lt;&gt;"（介護予防）短期入所療養介護（医療院）"),1,""),"")</f>
        <v>
        </v>
      </c>
      <c r="AK75" s="551"/>
      <c r="AL75" s="551"/>
      <c r="AM75" s="473"/>
      <c r="AN75" s="473"/>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30" hidden="false" customHeight="true" outlineLevel="0" collapsed="false">
      <c r="A76" s="554" t="n">
        <v>63</v>
      </c>
      <c r="B76" s="555" t="str">
        <f aca="false">IF(基本情報入力シート!C101="","",基本情報入力シート!C101)</f>
        <v>
        </v>
      </c>
      <c r="C76" s="555"/>
      <c r="D76" s="555"/>
      <c r="E76" s="555"/>
      <c r="F76" s="555"/>
      <c r="G76" s="555"/>
      <c r="H76" s="555"/>
      <c r="I76" s="555"/>
      <c r="J76" s="556" t="str">
        <f aca="false">IF(基本情報入力シート!M101="","",基本情報入力シート!M101)</f>
        <v>
        </v>
      </c>
      <c r="K76" s="557" t="str">
        <f aca="false">IF(基本情報入力シート!R101="","",基本情報入力シート!R101)</f>
        <v>
        </v>
      </c>
      <c r="L76" s="557" t="str">
        <f aca="false">IF(基本情報入力シート!W101="","",基本情報入力シート!W101)</f>
        <v>
        </v>
      </c>
      <c r="M76" s="556" t="str">
        <f aca="false">IF(基本情報入力シート!X101="","",基本情報入力シート!X101)</f>
        <v>
        </v>
      </c>
      <c r="N76" s="558" t="str">
        <f aca="false">IF(基本情報入力シート!Y101="","",基本情報入力シート!Y101)</f>
        <v>
        </v>
      </c>
      <c r="O76" s="559"/>
      <c r="P76" s="597"/>
      <c r="Q76" s="598"/>
      <c r="R76" s="598"/>
      <c r="S76" s="562" t="e">
        <f aca="false">IFERROR(ROUNDDOWN(Q76*VLOOKUP(N76,),0))</f>
        <v>#VALUE!</v>
      </c>
      <c r="T76" s="599"/>
      <c r="U76" s="564" t="e">
        <f aca="false">IFERROR(IF(AG76&lt;&gt;"",Q76*VLOOKUP(N76,)))</f>
        <v>#VALUE!</v>
      </c>
      <c r="V76" s="565"/>
      <c r="W76" s="566"/>
      <c r="X76" s="566"/>
      <c r="Y76" s="567"/>
      <c r="Z76" s="568"/>
      <c r="AA76" s="569" t="e">
        <f aca="false">IFERROR(IF(Y76="ー", "", ROUNDDOWN(Z76*VLOOKUP(N76,),0)))</f>
        <v>#VALUE!</v>
      </c>
      <c r="AB76" s="570"/>
      <c r="AC76" s="564" t="e">
        <f aca="false">IFERROR(IF(AG76&lt;&gt;"",Z76*VLOOKUP(N76,)))</f>
        <v>#VALUE!</v>
      </c>
      <c r="AD76" s="564"/>
      <c r="AE76" s="571"/>
      <c r="AF76" s="572"/>
      <c r="AG76" s="547" t="e">
        <f aca="false">IFERROR(VLOOKUP(O76,))</f>
        <v>#VALUE!</v>
      </c>
      <c r="AH76" s="548" t="e">
        <f aca="false">IFERROR(VLOOKUP(N76,))</f>
        <v>#VALUE!</v>
      </c>
      <c r="AI76" s="549" t="e">
        <f aca="false">IF(AND(OR(P76="処遇改善加算Ⅰ",P76="処遇改善加算Ⅱ"),AH76="対象"), 1,"")</f>
        <v>#VALUE!</v>
      </c>
      <c r="AJ76" s="550" t="str">
        <f aca="false">IF(OR(Y76="処遇改善加算Ⅰ",Y76="処遇改善加算Ⅱ"),IF(AND(N76&lt;&gt;"訪問型サービス（総合事業）",N76&lt;&gt;"通所型サービス（総合事業）",N76&lt;&gt;"（介護予防）短期入所生活介護",N76&lt;&gt;"（介護予防）短期入所療養介護（老健）",N76&lt;&gt;"（介護予防）短期入所療養介護 （病院等（老健以外）)",N76&lt;&gt;"（介護予防）短期入所療養介護（医療院）"),1,""),"")</f>
        <v>
        </v>
      </c>
      <c r="AK76" s="551"/>
      <c r="AL76" s="551"/>
      <c r="AM76" s="473"/>
      <c r="AN76" s="473"/>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customFormat="false" ht="30" hidden="false" customHeight="true" outlineLevel="0" collapsed="false">
      <c r="A77" s="554" t="n">
        <v>64</v>
      </c>
      <c r="B77" s="555" t="str">
        <f aca="false">IF(基本情報入力シート!C102="","",基本情報入力シート!C102)</f>
        <v>
        </v>
      </c>
      <c r="C77" s="555"/>
      <c r="D77" s="555"/>
      <c r="E77" s="555"/>
      <c r="F77" s="555"/>
      <c r="G77" s="555"/>
      <c r="H77" s="555"/>
      <c r="I77" s="555"/>
      <c r="J77" s="556" t="str">
        <f aca="false">IF(基本情報入力シート!M102="","",基本情報入力シート!M102)</f>
        <v>
        </v>
      </c>
      <c r="K77" s="557" t="str">
        <f aca="false">IF(基本情報入力シート!R102="","",基本情報入力シート!R102)</f>
        <v>
        </v>
      </c>
      <c r="L77" s="557" t="str">
        <f aca="false">IF(基本情報入力シート!W102="","",基本情報入力シート!W102)</f>
        <v>
        </v>
      </c>
      <c r="M77" s="556" t="str">
        <f aca="false">IF(基本情報入力シート!X102="","",基本情報入力シート!X102)</f>
        <v>
        </v>
      </c>
      <c r="N77" s="558" t="str">
        <f aca="false">IF(基本情報入力シート!Y102="","",基本情報入力シート!Y102)</f>
        <v>
        </v>
      </c>
      <c r="O77" s="559"/>
      <c r="P77" s="597"/>
      <c r="Q77" s="598"/>
      <c r="R77" s="598"/>
      <c r="S77" s="562" t="e">
        <f aca="false">IFERROR(ROUNDDOWN(Q77*VLOOKUP(N77,),0))</f>
        <v>#VALUE!</v>
      </c>
      <c r="T77" s="599"/>
      <c r="U77" s="564" t="e">
        <f aca="false">IFERROR(IF(AG77&lt;&gt;"",Q77*VLOOKUP(N77,)))</f>
        <v>#VALUE!</v>
      </c>
      <c r="V77" s="565"/>
      <c r="W77" s="566"/>
      <c r="X77" s="566"/>
      <c r="Y77" s="567"/>
      <c r="Z77" s="568"/>
      <c r="AA77" s="569" t="e">
        <f aca="false">IFERROR(IF(Y77="ー", "", ROUNDDOWN(Z77*VLOOKUP(N77,),0)))</f>
        <v>#VALUE!</v>
      </c>
      <c r="AB77" s="570"/>
      <c r="AC77" s="564" t="e">
        <f aca="false">IFERROR(IF(AG77&lt;&gt;"",Z77*VLOOKUP(N77,)))</f>
        <v>#VALUE!</v>
      </c>
      <c r="AD77" s="564"/>
      <c r="AE77" s="571"/>
      <c r="AF77" s="572"/>
      <c r="AG77" s="547" t="e">
        <f aca="false">IFERROR(VLOOKUP(O77,))</f>
        <v>#VALUE!</v>
      </c>
      <c r="AH77" s="548" t="e">
        <f aca="false">IFERROR(VLOOKUP(N77,))</f>
        <v>#VALUE!</v>
      </c>
      <c r="AI77" s="549" t="e">
        <f aca="false">IF(AND(OR(P77="処遇改善加算Ⅰ",P77="処遇改善加算Ⅱ"),AH77="対象"), 1,"")</f>
        <v>#VALUE!</v>
      </c>
      <c r="AJ77" s="550" t="str">
        <f aca="false">IF(OR(Y77="処遇改善加算Ⅰ",Y77="処遇改善加算Ⅱ"),IF(AND(N77&lt;&gt;"訪問型サービス（総合事業）",N77&lt;&gt;"通所型サービス（総合事業）",N77&lt;&gt;"（介護予防）短期入所生活介護",N77&lt;&gt;"（介護予防）短期入所療養介護（老健）",N77&lt;&gt;"（介護予防）短期入所療養介護 （病院等（老健以外）)",N77&lt;&gt;"（介護予防）短期入所療養介護（医療院）"),1,""),"")</f>
        <v>
        </v>
      </c>
      <c r="AK77" s="551"/>
      <c r="AL77" s="551"/>
      <c r="AM77" s="473"/>
      <c r="AN77" s="473"/>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c r="IW77" s="0"/>
      <c r="IX77" s="0"/>
      <c r="IY77" s="0"/>
      <c r="IZ77" s="0"/>
      <c r="JA77" s="0"/>
      <c r="JB77" s="0"/>
      <c r="JC77" s="0"/>
      <c r="JD77" s="0"/>
      <c r="JE77" s="0"/>
      <c r="JF77" s="0"/>
      <c r="JG77" s="0"/>
      <c r="JH77" s="0"/>
      <c r="JI77" s="0"/>
      <c r="JJ77" s="0"/>
      <c r="JK77" s="0"/>
      <c r="JL77" s="0"/>
      <c r="JM77" s="0"/>
      <c r="JN77" s="0"/>
      <c r="JO77" s="0"/>
      <c r="JP77" s="0"/>
      <c r="JQ77" s="0"/>
      <c r="JR77" s="0"/>
      <c r="JS77" s="0"/>
      <c r="JT77" s="0"/>
      <c r="JU77" s="0"/>
      <c r="JV77" s="0"/>
      <c r="JW77" s="0"/>
      <c r="JX77" s="0"/>
      <c r="JY77" s="0"/>
      <c r="JZ77" s="0"/>
      <c r="KA77" s="0"/>
      <c r="KB77" s="0"/>
      <c r="KC77" s="0"/>
      <c r="KD77" s="0"/>
      <c r="KE77" s="0"/>
      <c r="KF77" s="0"/>
      <c r="KG77" s="0"/>
      <c r="KH77" s="0"/>
      <c r="KI77" s="0"/>
      <c r="KJ77" s="0"/>
      <c r="KK77" s="0"/>
      <c r="KL77" s="0"/>
      <c r="KM77" s="0"/>
      <c r="KN77" s="0"/>
      <c r="KO77" s="0"/>
      <c r="KP77" s="0"/>
      <c r="KQ77" s="0"/>
      <c r="KR77" s="0"/>
      <c r="KS77" s="0"/>
      <c r="KT77" s="0"/>
      <c r="KU77" s="0"/>
      <c r="KV77" s="0"/>
      <c r="KW77" s="0"/>
      <c r="KX77" s="0"/>
      <c r="KY77" s="0"/>
      <c r="KZ77" s="0"/>
      <c r="LA77" s="0"/>
      <c r="LB77" s="0"/>
      <c r="LC77" s="0"/>
      <c r="LD77" s="0"/>
      <c r="LE77" s="0"/>
      <c r="LF77" s="0"/>
      <c r="LG77" s="0"/>
      <c r="LH77" s="0"/>
      <c r="LI77" s="0"/>
      <c r="LJ77" s="0"/>
      <c r="LK77" s="0"/>
      <c r="LL77" s="0"/>
      <c r="LM77" s="0"/>
      <c r="LN77" s="0"/>
      <c r="LO77" s="0"/>
      <c r="LP77" s="0"/>
      <c r="LQ77" s="0"/>
      <c r="LR77" s="0"/>
      <c r="LS77" s="0"/>
      <c r="LT77" s="0"/>
      <c r="LU77" s="0"/>
      <c r="LV77" s="0"/>
      <c r="LW77" s="0"/>
      <c r="LX77" s="0"/>
      <c r="LY77" s="0"/>
      <c r="LZ77" s="0"/>
      <c r="MA77" s="0"/>
      <c r="MB77" s="0"/>
      <c r="MC77" s="0"/>
      <c r="MD77" s="0"/>
      <c r="ME77" s="0"/>
      <c r="MF77" s="0"/>
      <c r="MG77" s="0"/>
      <c r="MH77" s="0"/>
      <c r="MI77" s="0"/>
      <c r="MJ77" s="0"/>
      <c r="MK77" s="0"/>
      <c r="ML77" s="0"/>
      <c r="MM77" s="0"/>
      <c r="MN77" s="0"/>
      <c r="MO77" s="0"/>
      <c r="MP77" s="0"/>
      <c r="MQ77" s="0"/>
      <c r="MR77" s="0"/>
      <c r="MS77" s="0"/>
      <c r="MT77" s="0"/>
      <c r="MU77" s="0"/>
      <c r="MV77" s="0"/>
      <c r="MW77" s="0"/>
      <c r="MX77" s="0"/>
      <c r="MY77" s="0"/>
      <c r="MZ77" s="0"/>
      <c r="NA77" s="0"/>
      <c r="NB77" s="0"/>
      <c r="NC77" s="0"/>
      <c r="ND77" s="0"/>
      <c r="NE77" s="0"/>
      <c r="NF77" s="0"/>
      <c r="NG77" s="0"/>
      <c r="NH77" s="0"/>
      <c r="NI77" s="0"/>
      <c r="NJ77" s="0"/>
      <c r="NK77" s="0"/>
      <c r="NL77" s="0"/>
      <c r="NM77" s="0"/>
      <c r="NN77" s="0"/>
      <c r="NO77" s="0"/>
      <c r="NP77" s="0"/>
      <c r="NQ77" s="0"/>
      <c r="NR77" s="0"/>
      <c r="NS77" s="0"/>
      <c r="NT77" s="0"/>
      <c r="NU77" s="0"/>
      <c r="NV77" s="0"/>
      <c r="NW77" s="0"/>
      <c r="NX77" s="0"/>
      <c r="NY77" s="0"/>
      <c r="NZ77" s="0"/>
      <c r="OA77" s="0"/>
      <c r="OB77" s="0"/>
      <c r="OC77" s="0"/>
      <c r="OD77" s="0"/>
      <c r="OE77" s="0"/>
      <c r="OF77" s="0"/>
      <c r="OG77" s="0"/>
      <c r="OH77" s="0"/>
      <c r="OI77" s="0"/>
      <c r="OJ77" s="0"/>
      <c r="OK77" s="0"/>
      <c r="OL77" s="0"/>
      <c r="OM77" s="0"/>
      <c r="ON77" s="0"/>
      <c r="OO77" s="0"/>
      <c r="OP77" s="0"/>
      <c r="OQ77" s="0"/>
      <c r="OR77" s="0"/>
      <c r="OS77" s="0"/>
      <c r="OT77" s="0"/>
      <c r="OU77" s="0"/>
      <c r="OV77" s="0"/>
      <c r="OW77" s="0"/>
      <c r="OX77" s="0"/>
      <c r="OY77" s="0"/>
      <c r="OZ77" s="0"/>
      <c r="PA77" s="0"/>
      <c r="PB77" s="0"/>
      <c r="PC77" s="0"/>
      <c r="PD77" s="0"/>
      <c r="PE77" s="0"/>
      <c r="PF77" s="0"/>
      <c r="PG77" s="0"/>
      <c r="PH77" s="0"/>
      <c r="PI77" s="0"/>
      <c r="PJ77" s="0"/>
      <c r="PK77" s="0"/>
      <c r="PL77" s="0"/>
      <c r="PM77" s="0"/>
      <c r="PN77" s="0"/>
      <c r="PO77" s="0"/>
      <c r="PP77" s="0"/>
      <c r="PQ77" s="0"/>
      <c r="PR77" s="0"/>
      <c r="PS77" s="0"/>
      <c r="PT77" s="0"/>
      <c r="PU77" s="0"/>
      <c r="PV77" s="0"/>
      <c r="PW77" s="0"/>
      <c r="PX77" s="0"/>
      <c r="PY77" s="0"/>
      <c r="PZ77" s="0"/>
      <c r="QA77" s="0"/>
      <c r="QB77" s="0"/>
      <c r="QC77" s="0"/>
      <c r="QD77" s="0"/>
      <c r="QE77" s="0"/>
      <c r="QF77" s="0"/>
      <c r="QG77" s="0"/>
      <c r="QH77" s="0"/>
      <c r="QI77" s="0"/>
      <c r="QJ77" s="0"/>
      <c r="QK77" s="0"/>
      <c r="QL77" s="0"/>
      <c r="QM77" s="0"/>
      <c r="QN77" s="0"/>
      <c r="QO77" s="0"/>
      <c r="QP77" s="0"/>
      <c r="QQ77" s="0"/>
      <c r="QR77" s="0"/>
      <c r="QS77" s="0"/>
      <c r="QT77" s="0"/>
      <c r="QU77" s="0"/>
      <c r="QV77" s="0"/>
      <c r="QW77" s="0"/>
      <c r="QX77" s="0"/>
      <c r="QY77" s="0"/>
      <c r="QZ77" s="0"/>
      <c r="RA77" s="0"/>
      <c r="RB77" s="0"/>
      <c r="RC77" s="0"/>
      <c r="RD77" s="0"/>
      <c r="RE77" s="0"/>
      <c r="RF77" s="0"/>
      <c r="RG77" s="0"/>
      <c r="RH77" s="0"/>
      <c r="RI77" s="0"/>
      <c r="RJ77" s="0"/>
      <c r="RK77" s="0"/>
      <c r="RL77" s="0"/>
      <c r="RM77" s="0"/>
      <c r="RN77" s="0"/>
      <c r="RO77" s="0"/>
      <c r="RP77" s="0"/>
      <c r="RQ77" s="0"/>
      <c r="RR77" s="0"/>
      <c r="RS77" s="0"/>
      <c r="RT77" s="0"/>
      <c r="RU77" s="0"/>
      <c r="RV77" s="0"/>
      <c r="RW77" s="0"/>
      <c r="RX77" s="0"/>
      <c r="RY77" s="0"/>
      <c r="RZ77" s="0"/>
      <c r="SA77" s="0"/>
      <c r="SB77" s="0"/>
      <c r="SC77" s="0"/>
      <c r="SD77" s="0"/>
      <c r="SE77" s="0"/>
      <c r="SF77" s="0"/>
      <c r="SG77" s="0"/>
      <c r="SH77" s="0"/>
      <c r="SI77" s="0"/>
      <c r="SJ77" s="0"/>
      <c r="SK77" s="0"/>
      <c r="SL77" s="0"/>
      <c r="SM77" s="0"/>
      <c r="SN77" s="0"/>
      <c r="SO77" s="0"/>
      <c r="SP77" s="0"/>
      <c r="SQ77" s="0"/>
      <c r="SR77" s="0"/>
      <c r="SS77" s="0"/>
      <c r="ST77" s="0"/>
      <c r="SU77" s="0"/>
      <c r="SV77" s="0"/>
      <c r="SW77" s="0"/>
      <c r="SX77" s="0"/>
      <c r="SY77" s="0"/>
      <c r="SZ77" s="0"/>
      <c r="TA77" s="0"/>
      <c r="TB77" s="0"/>
      <c r="TC77" s="0"/>
      <c r="TD77" s="0"/>
      <c r="TE77" s="0"/>
      <c r="TF77" s="0"/>
      <c r="TG77" s="0"/>
      <c r="TH77" s="0"/>
      <c r="TI77" s="0"/>
      <c r="TJ77" s="0"/>
      <c r="TK77" s="0"/>
      <c r="TL77" s="0"/>
      <c r="TM77" s="0"/>
      <c r="TN77" s="0"/>
      <c r="TO77" s="0"/>
      <c r="TP77" s="0"/>
      <c r="TQ77" s="0"/>
      <c r="TR77" s="0"/>
      <c r="TS77" s="0"/>
      <c r="TT77" s="0"/>
      <c r="TU77" s="0"/>
      <c r="TV77" s="0"/>
      <c r="TW77" s="0"/>
      <c r="TX77" s="0"/>
      <c r="TY77" s="0"/>
      <c r="TZ77" s="0"/>
      <c r="UA77" s="0"/>
      <c r="UB77" s="0"/>
      <c r="UC77" s="0"/>
      <c r="UD77" s="0"/>
      <c r="UE77" s="0"/>
      <c r="UF77" s="0"/>
      <c r="UG77" s="0"/>
      <c r="UH77" s="0"/>
      <c r="UI77" s="0"/>
      <c r="UJ77" s="0"/>
      <c r="UK77" s="0"/>
      <c r="UL77" s="0"/>
      <c r="UM77" s="0"/>
      <c r="UN77" s="0"/>
      <c r="UO77" s="0"/>
      <c r="UP77" s="0"/>
      <c r="UQ77" s="0"/>
      <c r="UR77" s="0"/>
      <c r="US77" s="0"/>
      <c r="UT77" s="0"/>
      <c r="UU77" s="0"/>
      <c r="UV77" s="0"/>
      <c r="UW77" s="0"/>
      <c r="UX77" s="0"/>
      <c r="UY77" s="0"/>
      <c r="UZ77" s="0"/>
      <c r="VA77" s="0"/>
      <c r="VB77" s="0"/>
      <c r="VC77" s="0"/>
      <c r="VD77" s="0"/>
      <c r="VE77" s="0"/>
      <c r="VF77" s="0"/>
      <c r="VG77" s="0"/>
      <c r="VH77" s="0"/>
      <c r="VI77" s="0"/>
      <c r="VJ77" s="0"/>
      <c r="VK77" s="0"/>
      <c r="VL77" s="0"/>
      <c r="VM77" s="0"/>
      <c r="VN77" s="0"/>
      <c r="VO77" s="0"/>
      <c r="VP77" s="0"/>
      <c r="VQ77" s="0"/>
      <c r="VR77" s="0"/>
      <c r="VS77" s="0"/>
      <c r="VT77" s="0"/>
      <c r="VU77" s="0"/>
      <c r="VV77" s="0"/>
      <c r="VW77" s="0"/>
      <c r="VX77" s="0"/>
      <c r="VY77" s="0"/>
      <c r="VZ77" s="0"/>
      <c r="WA77" s="0"/>
      <c r="WB77" s="0"/>
      <c r="WC77" s="0"/>
      <c r="WD77" s="0"/>
      <c r="WE77" s="0"/>
      <c r="WF77" s="0"/>
      <c r="WG77" s="0"/>
      <c r="WH77" s="0"/>
      <c r="WI77" s="0"/>
      <c r="WJ77" s="0"/>
      <c r="WK77" s="0"/>
      <c r="WL77" s="0"/>
      <c r="WM77" s="0"/>
      <c r="WN77" s="0"/>
      <c r="WO77" s="0"/>
      <c r="WP77" s="0"/>
      <c r="WQ77" s="0"/>
      <c r="WR77" s="0"/>
      <c r="WS77" s="0"/>
      <c r="WT77" s="0"/>
      <c r="WU77" s="0"/>
      <c r="WV77" s="0"/>
      <c r="WW77" s="0"/>
      <c r="WX77" s="0"/>
      <c r="WY77" s="0"/>
      <c r="WZ77" s="0"/>
      <c r="XA77" s="0"/>
      <c r="XB77" s="0"/>
      <c r="XC77" s="0"/>
      <c r="XD77" s="0"/>
      <c r="XE77" s="0"/>
      <c r="XF77" s="0"/>
      <c r="XG77" s="0"/>
      <c r="XH77" s="0"/>
      <c r="XI77" s="0"/>
      <c r="XJ77" s="0"/>
      <c r="XK77" s="0"/>
      <c r="XL77" s="0"/>
      <c r="XM77" s="0"/>
      <c r="XN77" s="0"/>
      <c r="XO77" s="0"/>
      <c r="XP77" s="0"/>
      <c r="XQ77" s="0"/>
      <c r="XR77" s="0"/>
      <c r="XS77" s="0"/>
      <c r="XT77" s="0"/>
      <c r="XU77" s="0"/>
      <c r="XV77" s="0"/>
      <c r="XW77" s="0"/>
      <c r="XX77" s="0"/>
      <c r="XY77" s="0"/>
      <c r="XZ77" s="0"/>
      <c r="YA77" s="0"/>
      <c r="YB77" s="0"/>
      <c r="YC77" s="0"/>
      <c r="YD77" s="0"/>
      <c r="YE77" s="0"/>
      <c r="YF77" s="0"/>
      <c r="YG77" s="0"/>
      <c r="YH77" s="0"/>
      <c r="YI77" s="0"/>
      <c r="YJ77" s="0"/>
      <c r="YK77" s="0"/>
      <c r="YL77" s="0"/>
      <c r="YM77" s="0"/>
      <c r="YN77" s="0"/>
      <c r="YO77" s="0"/>
      <c r="YP77" s="0"/>
      <c r="YQ77" s="0"/>
      <c r="YR77" s="0"/>
      <c r="YS77" s="0"/>
      <c r="YT77" s="0"/>
      <c r="YU77" s="0"/>
      <c r="YV77" s="0"/>
      <c r="YW77" s="0"/>
      <c r="YX77" s="0"/>
      <c r="YY77" s="0"/>
      <c r="YZ77" s="0"/>
      <c r="ZA77" s="0"/>
      <c r="ZB77" s="0"/>
      <c r="ZC77" s="0"/>
      <c r="ZD77" s="0"/>
      <c r="ZE77" s="0"/>
      <c r="ZF77" s="0"/>
      <c r="ZG77" s="0"/>
      <c r="ZH77" s="0"/>
      <c r="ZI77" s="0"/>
      <c r="ZJ77" s="0"/>
      <c r="ZK77" s="0"/>
      <c r="ZL77" s="0"/>
      <c r="ZM77" s="0"/>
      <c r="ZN77" s="0"/>
      <c r="ZO77" s="0"/>
      <c r="ZP77" s="0"/>
      <c r="ZQ77" s="0"/>
      <c r="ZR77" s="0"/>
      <c r="ZS77" s="0"/>
      <c r="ZT77" s="0"/>
      <c r="ZU77" s="0"/>
      <c r="ZV77" s="0"/>
      <c r="ZW77" s="0"/>
      <c r="ZX77" s="0"/>
      <c r="ZY77" s="0"/>
      <c r="ZZ77" s="0"/>
      <c r="AAA77" s="0"/>
      <c r="AAB77" s="0"/>
      <c r="AAC77" s="0"/>
      <c r="AAD77" s="0"/>
      <c r="AAE77" s="0"/>
      <c r="AAF77" s="0"/>
      <c r="AAG77" s="0"/>
      <c r="AAH77" s="0"/>
      <c r="AAI77" s="0"/>
      <c r="AAJ77" s="0"/>
      <c r="AAK77" s="0"/>
      <c r="AAL77" s="0"/>
      <c r="AAM77" s="0"/>
      <c r="AAN77" s="0"/>
      <c r="AAO77" s="0"/>
      <c r="AAP77" s="0"/>
      <c r="AAQ77" s="0"/>
      <c r="AAR77" s="0"/>
      <c r="AAS77" s="0"/>
      <c r="AAT77" s="0"/>
      <c r="AAU77" s="0"/>
      <c r="AAV77" s="0"/>
      <c r="AAW77" s="0"/>
      <c r="AAX77" s="0"/>
      <c r="AAY77" s="0"/>
      <c r="AAZ77" s="0"/>
      <c r="ABA77" s="0"/>
      <c r="ABB77" s="0"/>
      <c r="ABC77" s="0"/>
      <c r="ABD77" s="0"/>
      <c r="ABE77" s="0"/>
      <c r="ABF77" s="0"/>
      <c r="ABG77" s="0"/>
      <c r="ABH77" s="0"/>
      <c r="ABI77" s="0"/>
      <c r="ABJ77" s="0"/>
      <c r="ABK77" s="0"/>
      <c r="ABL77" s="0"/>
      <c r="ABM77" s="0"/>
      <c r="ABN77" s="0"/>
      <c r="ABO77" s="0"/>
      <c r="ABP77" s="0"/>
      <c r="ABQ77" s="0"/>
      <c r="ABR77" s="0"/>
      <c r="ABS77" s="0"/>
      <c r="ABT77" s="0"/>
      <c r="ABU77" s="0"/>
      <c r="ABV77" s="0"/>
      <c r="ABW77" s="0"/>
      <c r="ABX77" s="0"/>
      <c r="ABY77" s="0"/>
      <c r="ABZ77" s="0"/>
      <c r="ACA77" s="0"/>
      <c r="ACB77" s="0"/>
      <c r="ACC77" s="0"/>
      <c r="ACD77" s="0"/>
      <c r="ACE77" s="0"/>
      <c r="ACF77" s="0"/>
      <c r="ACG77" s="0"/>
      <c r="ACH77" s="0"/>
      <c r="ACI77" s="0"/>
      <c r="ACJ77" s="0"/>
      <c r="ACK77" s="0"/>
      <c r="ACL77" s="0"/>
      <c r="ACM77" s="0"/>
      <c r="ACN77" s="0"/>
      <c r="ACO77" s="0"/>
      <c r="ACP77" s="0"/>
      <c r="ACQ77" s="0"/>
      <c r="ACR77" s="0"/>
      <c r="ACS77" s="0"/>
      <c r="ACT77" s="0"/>
      <c r="ACU77" s="0"/>
      <c r="ACV77" s="0"/>
      <c r="ACW77" s="0"/>
      <c r="ACX77" s="0"/>
      <c r="ACY77" s="0"/>
      <c r="ACZ77" s="0"/>
      <c r="ADA77" s="0"/>
      <c r="ADB77" s="0"/>
      <c r="ADC77" s="0"/>
      <c r="ADD77" s="0"/>
      <c r="ADE77" s="0"/>
      <c r="ADF77" s="0"/>
      <c r="ADG77" s="0"/>
      <c r="ADH77" s="0"/>
      <c r="ADI77" s="0"/>
      <c r="ADJ77" s="0"/>
      <c r="ADK77" s="0"/>
      <c r="ADL77" s="0"/>
      <c r="ADM77" s="0"/>
      <c r="ADN77" s="0"/>
      <c r="ADO77" s="0"/>
      <c r="ADP77" s="0"/>
      <c r="ADQ77" s="0"/>
      <c r="ADR77" s="0"/>
      <c r="ADS77" s="0"/>
      <c r="ADT77" s="0"/>
      <c r="ADU77" s="0"/>
      <c r="ADV77" s="0"/>
      <c r="ADW77" s="0"/>
      <c r="ADX77" s="0"/>
      <c r="ADY77" s="0"/>
      <c r="ADZ77" s="0"/>
      <c r="AEA77" s="0"/>
      <c r="AEB77" s="0"/>
      <c r="AEC77" s="0"/>
      <c r="AED77" s="0"/>
      <c r="AEE77" s="0"/>
      <c r="AEF77" s="0"/>
      <c r="AEG77" s="0"/>
      <c r="AEH77" s="0"/>
      <c r="AEI77" s="0"/>
      <c r="AEJ77" s="0"/>
      <c r="AEK77" s="0"/>
      <c r="AEL77" s="0"/>
      <c r="AEM77" s="0"/>
      <c r="AEN77" s="0"/>
      <c r="AEO77" s="0"/>
      <c r="AEP77" s="0"/>
      <c r="AEQ77" s="0"/>
      <c r="AER77" s="0"/>
      <c r="AES77" s="0"/>
      <c r="AET77" s="0"/>
      <c r="AEU77" s="0"/>
      <c r="AEV77" s="0"/>
      <c r="AEW77" s="0"/>
      <c r="AEX77" s="0"/>
      <c r="AEY77" s="0"/>
      <c r="AEZ77" s="0"/>
      <c r="AFA77" s="0"/>
      <c r="AFB77" s="0"/>
      <c r="AFC77" s="0"/>
      <c r="AFD77" s="0"/>
      <c r="AFE77" s="0"/>
      <c r="AFF77" s="0"/>
      <c r="AFG77" s="0"/>
      <c r="AFH77" s="0"/>
      <c r="AFI77" s="0"/>
      <c r="AFJ77" s="0"/>
      <c r="AFK77" s="0"/>
      <c r="AFL77" s="0"/>
      <c r="AFM77" s="0"/>
      <c r="AFN77" s="0"/>
      <c r="AFO77" s="0"/>
      <c r="AFP77" s="0"/>
      <c r="AFQ77" s="0"/>
      <c r="AFR77" s="0"/>
      <c r="AFS77" s="0"/>
      <c r="AFT77" s="0"/>
      <c r="AFU77" s="0"/>
      <c r="AFV77" s="0"/>
      <c r="AFW77" s="0"/>
      <c r="AFX77" s="0"/>
      <c r="AFY77" s="0"/>
      <c r="AFZ77" s="0"/>
      <c r="AGA77" s="0"/>
      <c r="AGB77" s="0"/>
      <c r="AGC77" s="0"/>
      <c r="AGD77" s="0"/>
      <c r="AGE77" s="0"/>
      <c r="AGF77" s="0"/>
      <c r="AGG77" s="0"/>
      <c r="AGH77" s="0"/>
      <c r="AGI77" s="0"/>
      <c r="AGJ77" s="0"/>
      <c r="AGK77" s="0"/>
      <c r="AGL77" s="0"/>
      <c r="AGM77" s="0"/>
      <c r="AGN77" s="0"/>
      <c r="AGO77" s="0"/>
      <c r="AGP77" s="0"/>
      <c r="AGQ77" s="0"/>
      <c r="AGR77" s="0"/>
      <c r="AGS77" s="0"/>
      <c r="AGT77" s="0"/>
      <c r="AGU77" s="0"/>
      <c r="AGV77" s="0"/>
      <c r="AGW77" s="0"/>
      <c r="AGX77" s="0"/>
      <c r="AGY77" s="0"/>
      <c r="AGZ77" s="0"/>
      <c r="AHA77" s="0"/>
      <c r="AHB77" s="0"/>
      <c r="AHC77" s="0"/>
      <c r="AHD77" s="0"/>
      <c r="AHE77" s="0"/>
      <c r="AHF77" s="0"/>
      <c r="AHG77" s="0"/>
      <c r="AHH77" s="0"/>
      <c r="AHI77" s="0"/>
      <c r="AHJ77" s="0"/>
      <c r="AHK77" s="0"/>
      <c r="AHL77" s="0"/>
      <c r="AHM77" s="0"/>
      <c r="AHN77" s="0"/>
      <c r="AHO77" s="0"/>
      <c r="AHP77" s="0"/>
      <c r="AHQ77" s="0"/>
      <c r="AHR77" s="0"/>
      <c r="AHS77" s="0"/>
      <c r="AHT77" s="0"/>
      <c r="AHU77" s="0"/>
      <c r="AHV77" s="0"/>
      <c r="AHW77" s="0"/>
      <c r="AHX77" s="0"/>
      <c r="AHY77" s="0"/>
      <c r="AHZ77" s="0"/>
      <c r="AIA77" s="0"/>
      <c r="AIB77" s="0"/>
      <c r="AIC77" s="0"/>
      <c r="AID77" s="0"/>
      <c r="AIE77" s="0"/>
      <c r="AIF77" s="0"/>
      <c r="AIG77" s="0"/>
      <c r="AIH77" s="0"/>
      <c r="AII77" s="0"/>
      <c r="AIJ77" s="0"/>
      <c r="AIK77" s="0"/>
      <c r="AIL77" s="0"/>
      <c r="AIM77" s="0"/>
      <c r="AIN77" s="0"/>
      <c r="AIO77" s="0"/>
      <c r="AIP77" s="0"/>
      <c r="AIQ77" s="0"/>
      <c r="AIR77" s="0"/>
      <c r="AIS77" s="0"/>
      <c r="AIT77" s="0"/>
      <c r="AIU77" s="0"/>
      <c r="AIV77" s="0"/>
      <c r="AIW77" s="0"/>
      <c r="AIX77" s="0"/>
      <c r="AIY77" s="0"/>
      <c r="AIZ77" s="0"/>
      <c r="AJA77" s="0"/>
      <c r="AJB77" s="0"/>
      <c r="AJC77" s="0"/>
      <c r="AJD77" s="0"/>
      <c r="AJE77" s="0"/>
      <c r="AJF77" s="0"/>
      <c r="AJG77" s="0"/>
      <c r="AJH77" s="0"/>
      <c r="AJI77" s="0"/>
      <c r="AJJ77" s="0"/>
      <c r="AJK77" s="0"/>
      <c r="AJL77" s="0"/>
      <c r="AJM77" s="0"/>
      <c r="AJN77" s="0"/>
      <c r="AJO77" s="0"/>
      <c r="AJP77" s="0"/>
      <c r="AJQ77" s="0"/>
      <c r="AJR77" s="0"/>
      <c r="AJS77" s="0"/>
      <c r="AJT77" s="0"/>
      <c r="AJU77" s="0"/>
      <c r="AJV77" s="0"/>
      <c r="AJW77" s="0"/>
      <c r="AJX77" s="0"/>
      <c r="AJY77" s="0"/>
      <c r="AJZ77" s="0"/>
      <c r="AKA77" s="0"/>
      <c r="AKB77" s="0"/>
      <c r="AKC77" s="0"/>
      <c r="AKD77" s="0"/>
      <c r="AKE77" s="0"/>
      <c r="AKF77" s="0"/>
      <c r="AKG77" s="0"/>
      <c r="AKH77" s="0"/>
      <c r="AKI77" s="0"/>
      <c r="AKJ77" s="0"/>
      <c r="AKK77" s="0"/>
      <c r="AKL77" s="0"/>
      <c r="AKM77" s="0"/>
      <c r="AKN77" s="0"/>
      <c r="AKO77" s="0"/>
      <c r="AKP77" s="0"/>
      <c r="AKQ77" s="0"/>
      <c r="AKR77" s="0"/>
      <c r="AKS77" s="0"/>
      <c r="AKT77" s="0"/>
      <c r="AKU77" s="0"/>
      <c r="AKV77" s="0"/>
      <c r="AKW77" s="0"/>
      <c r="AKX77" s="0"/>
      <c r="AKY77" s="0"/>
      <c r="AKZ77" s="0"/>
      <c r="ALA77" s="0"/>
      <c r="ALB77" s="0"/>
      <c r="ALC77" s="0"/>
      <c r="ALD77" s="0"/>
      <c r="ALE77" s="0"/>
      <c r="ALF77" s="0"/>
      <c r="ALG77" s="0"/>
      <c r="ALH77" s="0"/>
      <c r="ALI77" s="0"/>
      <c r="ALJ77" s="0"/>
      <c r="ALK77" s="0"/>
      <c r="ALL77" s="0"/>
      <c r="ALM77" s="0"/>
      <c r="ALN77" s="0"/>
      <c r="ALO77" s="0"/>
      <c r="ALP77" s="0"/>
      <c r="ALQ77" s="0"/>
      <c r="ALR77" s="0"/>
      <c r="ALS77" s="0"/>
      <c r="ALT77" s="0"/>
      <c r="ALU77" s="0"/>
      <c r="ALV77" s="0"/>
      <c r="ALW77" s="0"/>
      <c r="ALX77" s="0"/>
      <c r="ALY77" s="0"/>
      <c r="ALZ77" s="0"/>
      <c r="AMA77" s="0"/>
      <c r="AMB77" s="0"/>
      <c r="AMC77" s="0"/>
      <c r="AMD77" s="0"/>
      <c r="AME77" s="0"/>
      <c r="AMF77" s="0"/>
      <c r="AMG77" s="0"/>
      <c r="AMH77" s="0"/>
      <c r="AMI77" s="0"/>
      <c r="AMJ77" s="0"/>
    </row>
    <row r="78" customFormat="false" ht="30" hidden="false" customHeight="true" outlineLevel="0" collapsed="false">
      <c r="A78" s="554" t="n">
        <v>65</v>
      </c>
      <c r="B78" s="555" t="str">
        <f aca="false">IF(基本情報入力シート!C103="","",基本情報入力シート!C103)</f>
        <v>
        </v>
      </c>
      <c r="C78" s="555"/>
      <c r="D78" s="555"/>
      <c r="E78" s="555"/>
      <c r="F78" s="555"/>
      <c r="G78" s="555"/>
      <c r="H78" s="555"/>
      <c r="I78" s="555"/>
      <c r="J78" s="556" t="str">
        <f aca="false">IF(基本情報入力シート!M103="","",基本情報入力シート!M103)</f>
        <v>
        </v>
      </c>
      <c r="K78" s="557" t="str">
        <f aca="false">IF(基本情報入力シート!R103="","",基本情報入力シート!R103)</f>
        <v>
        </v>
      </c>
      <c r="L78" s="557" t="str">
        <f aca="false">IF(基本情報入力シート!W103="","",基本情報入力シート!W103)</f>
        <v>
        </v>
      </c>
      <c r="M78" s="556" t="str">
        <f aca="false">IF(基本情報入力シート!X103="","",基本情報入力シート!X103)</f>
        <v>
        </v>
      </c>
      <c r="N78" s="558" t="str">
        <f aca="false">IF(基本情報入力シート!Y103="","",基本情報入力シート!Y103)</f>
        <v>
        </v>
      </c>
      <c r="O78" s="559"/>
      <c r="P78" s="597"/>
      <c r="Q78" s="598"/>
      <c r="R78" s="598"/>
      <c r="S78" s="562" t="e">
        <f aca="false">IFERROR(ROUNDDOWN(Q78*VLOOKUP(N78,),0))</f>
        <v>#VALUE!</v>
      </c>
      <c r="T78" s="599"/>
      <c r="U78" s="564" t="e">
        <f aca="false">IFERROR(IF(AG78&lt;&gt;"",Q78*VLOOKUP(N78,)))</f>
        <v>#VALUE!</v>
      </c>
      <c r="V78" s="565"/>
      <c r="W78" s="566"/>
      <c r="X78" s="566"/>
      <c r="Y78" s="567"/>
      <c r="Z78" s="568"/>
      <c r="AA78" s="569" t="e">
        <f aca="false">IFERROR(IF(Y78="ー", "", ROUNDDOWN(Z78*VLOOKUP(N78,),0)))</f>
        <v>#VALUE!</v>
      </c>
      <c r="AB78" s="570"/>
      <c r="AC78" s="564" t="e">
        <f aca="false">IFERROR(IF(AG78&lt;&gt;"",Z78*VLOOKUP(N78,)))</f>
        <v>#VALUE!</v>
      </c>
      <c r="AD78" s="564"/>
      <c r="AE78" s="571"/>
      <c r="AF78" s="572"/>
      <c r="AG78" s="547" t="e">
        <f aca="false">IFERROR(VLOOKUP(O78,))</f>
        <v>#VALUE!</v>
      </c>
      <c r="AH78" s="548" t="e">
        <f aca="false">IFERROR(VLOOKUP(N78,))</f>
        <v>#VALUE!</v>
      </c>
      <c r="AI78" s="549" t="e">
        <f aca="false">IF(AND(OR(P78="処遇改善加算Ⅰ",P78="処遇改善加算Ⅱ"),AH78="対象"), 1,"")</f>
        <v>#VALUE!</v>
      </c>
      <c r="AJ78" s="550" t="str">
        <f aca="false">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v>
      </c>
      <c r="AK78" s="551"/>
      <c r="AL78" s="551"/>
      <c r="AM78" s="473"/>
      <c r="AN78" s="473"/>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30" hidden="false" customHeight="true" outlineLevel="0" collapsed="false">
      <c r="A79" s="554" t="n">
        <v>66</v>
      </c>
      <c r="B79" s="555" t="str">
        <f aca="false">IF(基本情報入力シート!C104="","",基本情報入力シート!C104)</f>
        <v>
        </v>
      </c>
      <c r="C79" s="555"/>
      <c r="D79" s="555"/>
      <c r="E79" s="555"/>
      <c r="F79" s="555"/>
      <c r="G79" s="555"/>
      <c r="H79" s="555"/>
      <c r="I79" s="555"/>
      <c r="J79" s="556" t="str">
        <f aca="false">IF(基本情報入力シート!M104="","",基本情報入力シート!M104)</f>
        <v>
        </v>
      </c>
      <c r="K79" s="557" t="str">
        <f aca="false">IF(基本情報入力シート!R104="","",基本情報入力シート!R104)</f>
        <v>
        </v>
      </c>
      <c r="L79" s="557" t="str">
        <f aca="false">IF(基本情報入力シート!W104="","",基本情報入力シート!W104)</f>
        <v>
        </v>
      </c>
      <c r="M79" s="556" t="str">
        <f aca="false">IF(基本情報入力シート!X104="","",基本情報入力シート!X104)</f>
        <v>
        </v>
      </c>
      <c r="N79" s="558" t="str">
        <f aca="false">IF(基本情報入力シート!Y104="","",基本情報入力シート!Y104)</f>
        <v>
        </v>
      </c>
      <c r="O79" s="559"/>
      <c r="P79" s="597"/>
      <c r="Q79" s="598"/>
      <c r="R79" s="598"/>
      <c r="S79" s="562" t="e">
        <f aca="false">IFERROR(ROUNDDOWN(Q79*VLOOKUP(N79,),0))</f>
        <v>#VALUE!</v>
      </c>
      <c r="T79" s="599"/>
      <c r="U79" s="564" t="e">
        <f aca="false">IFERROR(IF(AG79&lt;&gt;"",Q79*VLOOKUP(N79,)))</f>
        <v>#VALUE!</v>
      </c>
      <c r="V79" s="565"/>
      <c r="W79" s="566"/>
      <c r="X79" s="566"/>
      <c r="Y79" s="567"/>
      <c r="Z79" s="568"/>
      <c r="AA79" s="569" t="e">
        <f aca="false">IFERROR(IF(Y79="ー", "", ROUNDDOWN(Z79*VLOOKUP(N79,),0)))</f>
        <v>#VALUE!</v>
      </c>
      <c r="AB79" s="570"/>
      <c r="AC79" s="564" t="e">
        <f aca="false">IFERROR(IF(AG79&lt;&gt;"",Z79*VLOOKUP(N79,)))</f>
        <v>#VALUE!</v>
      </c>
      <c r="AD79" s="564"/>
      <c r="AE79" s="571"/>
      <c r="AF79" s="572"/>
      <c r="AG79" s="547" t="e">
        <f aca="false">IFERROR(VLOOKUP(O79,))</f>
        <v>#VALUE!</v>
      </c>
      <c r="AH79" s="548" t="e">
        <f aca="false">IFERROR(VLOOKUP(N79,))</f>
        <v>#VALUE!</v>
      </c>
      <c r="AI79" s="549" t="e">
        <f aca="false">IF(AND(OR(P79="処遇改善加算Ⅰ",P79="処遇改善加算Ⅱ"),AH79="対象"), 1,"")</f>
        <v>#VALUE!</v>
      </c>
      <c r="AJ79" s="550" t="str">
        <f aca="false">IF(OR(Y79="処遇改善加算Ⅰ",Y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v>
      </c>
      <c r="AK79" s="551"/>
      <c r="AL79" s="551"/>
      <c r="AM79" s="473"/>
      <c r="AN79" s="473"/>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30" hidden="false" customHeight="true" outlineLevel="0" collapsed="false">
      <c r="A80" s="554" t="n">
        <v>67</v>
      </c>
      <c r="B80" s="555" t="str">
        <f aca="false">IF(基本情報入力シート!C105="","",基本情報入力シート!C105)</f>
        <v>
        </v>
      </c>
      <c r="C80" s="555"/>
      <c r="D80" s="555"/>
      <c r="E80" s="555"/>
      <c r="F80" s="555"/>
      <c r="G80" s="555"/>
      <c r="H80" s="555"/>
      <c r="I80" s="555"/>
      <c r="J80" s="556" t="str">
        <f aca="false">IF(基本情報入力シート!M105="","",基本情報入力シート!M105)</f>
        <v>
        </v>
      </c>
      <c r="K80" s="557" t="str">
        <f aca="false">IF(基本情報入力シート!R105="","",基本情報入力シート!R105)</f>
        <v>
        </v>
      </c>
      <c r="L80" s="557" t="str">
        <f aca="false">IF(基本情報入力シート!W105="","",基本情報入力シート!W105)</f>
        <v>
        </v>
      </c>
      <c r="M80" s="556" t="str">
        <f aca="false">IF(基本情報入力シート!X105="","",基本情報入力シート!X105)</f>
        <v>
        </v>
      </c>
      <c r="N80" s="558" t="str">
        <f aca="false">IF(基本情報入力シート!Y105="","",基本情報入力シート!Y105)</f>
        <v>
        </v>
      </c>
      <c r="O80" s="559"/>
      <c r="P80" s="597"/>
      <c r="Q80" s="598"/>
      <c r="R80" s="598"/>
      <c r="S80" s="562" t="e">
        <f aca="false">IFERROR(ROUNDDOWN(Q80*VLOOKUP(N80,),0))</f>
        <v>#VALUE!</v>
      </c>
      <c r="T80" s="599"/>
      <c r="U80" s="564" t="e">
        <f aca="false">IFERROR(IF(AG80&lt;&gt;"",Q80*VLOOKUP(N80,)))</f>
        <v>#VALUE!</v>
      </c>
      <c r="V80" s="565"/>
      <c r="W80" s="566"/>
      <c r="X80" s="566"/>
      <c r="Y80" s="567"/>
      <c r="Z80" s="568"/>
      <c r="AA80" s="569" t="e">
        <f aca="false">IFERROR(IF(Y80="ー", "", ROUNDDOWN(Z80*VLOOKUP(N80,),0)))</f>
        <v>#VALUE!</v>
      </c>
      <c r="AB80" s="570"/>
      <c r="AC80" s="564" t="e">
        <f aca="false">IFERROR(IF(AG80&lt;&gt;"",Z80*VLOOKUP(N80,)))</f>
        <v>#VALUE!</v>
      </c>
      <c r="AD80" s="564"/>
      <c r="AE80" s="571"/>
      <c r="AF80" s="572"/>
      <c r="AG80" s="547" t="e">
        <f aca="false">IFERROR(VLOOKUP(O80,))</f>
        <v>#VALUE!</v>
      </c>
      <c r="AH80" s="548" t="e">
        <f aca="false">IFERROR(VLOOKUP(N80,))</f>
        <v>#VALUE!</v>
      </c>
      <c r="AI80" s="549" t="e">
        <f aca="false">IF(AND(OR(P80="処遇改善加算Ⅰ",P80="処遇改善加算Ⅱ"),AH80="対象"), 1,"")</f>
        <v>#VALUE!</v>
      </c>
      <c r="AJ80" s="550" t="str">
        <f aca="false">IF(OR(Y80="処遇改善加算Ⅰ",Y80="処遇改善加算Ⅱ"),IF(AND(N80&lt;&gt;"訪問型サービス（総合事業）",N80&lt;&gt;"通所型サービス（総合事業）",N80&lt;&gt;"（介護予防）短期入所生活介護",N80&lt;&gt;"（介護予防）短期入所療養介護（老健）",N80&lt;&gt;"（介護予防）短期入所療養介護 （病院等（老健以外）)",N80&lt;&gt;"（介護予防）短期入所療養介護（医療院）"),1,""),"")</f>
        <v>
        </v>
      </c>
      <c r="AK80" s="551"/>
      <c r="AL80" s="551"/>
      <c r="AM80" s="473"/>
      <c r="AN80" s="473"/>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customFormat="false" ht="30" hidden="false" customHeight="true" outlineLevel="0" collapsed="false">
      <c r="A81" s="554" t="n">
        <v>68</v>
      </c>
      <c r="B81" s="555" t="str">
        <f aca="false">IF(基本情報入力シート!C106="","",基本情報入力シート!C106)</f>
        <v>
        </v>
      </c>
      <c r="C81" s="555"/>
      <c r="D81" s="555"/>
      <c r="E81" s="555"/>
      <c r="F81" s="555"/>
      <c r="G81" s="555"/>
      <c r="H81" s="555"/>
      <c r="I81" s="555"/>
      <c r="J81" s="556" t="str">
        <f aca="false">IF(基本情報入力シート!M106="","",基本情報入力シート!M106)</f>
        <v>
        </v>
      </c>
      <c r="K81" s="557" t="str">
        <f aca="false">IF(基本情報入力シート!R106="","",基本情報入力シート!R106)</f>
        <v>
        </v>
      </c>
      <c r="L81" s="557" t="str">
        <f aca="false">IF(基本情報入力シート!W106="","",基本情報入力シート!W106)</f>
        <v>
        </v>
      </c>
      <c r="M81" s="556" t="str">
        <f aca="false">IF(基本情報入力シート!X106="","",基本情報入力シート!X106)</f>
        <v>
        </v>
      </c>
      <c r="N81" s="558" t="str">
        <f aca="false">IF(基本情報入力シート!Y106="","",基本情報入力シート!Y106)</f>
        <v>
        </v>
      </c>
      <c r="O81" s="559"/>
      <c r="P81" s="597"/>
      <c r="Q81" s="598"/>
      <c r="R81" s="598"/>
      <c r="S81" s="562" t="e">
        <f aca="false">IFERROR(ROUNDDOWN(Q81*VLOOKUP(N81,),0))</f>
        <v>#VALUE!</v>
      </c>
      <c r="T81" s="599"/>
      <c r="U81" s="564" t="e">
        <f aca="false">IFERROR(IF(AG81&lt;&gt;"",Q81*VLOOKUP(N81,)))</f>
        <v>#VALUE!</v>
      </c>
      <c r="V81" s="565"/>
      <c r="W81" s="566"/>
      <c r="X81" s="566"/>
      <c r="Y81" s="567"/>
      <c r="Z81" s="568"/>
      <c r="AA81" s="569" t="e">
        <f aca="false">IFERROR(IF(Y81="ー", "", ROUNDDOWN(Z81*VLOOKUP(N81,),0)))</f>
        <v>#VALUE!</v>
      </c>
      <c r="AB81" s="570"/>
      <c r="AC81" s="564" t="e">
        <f aca="false">IFERROR(IF(AG81&lt;&gt;"",Z81*VLOOKUP(N81,)))</f>
        <v>#VALUE!</v>
      </c>
      <c r="AD81" s="564"/>
      <c r="AE81" s="571"/>
      <c r="AF81" s="572"/>
      <c r="AG81" s="547" t="e">
        <f aca="false">IFERROR(VLOOKUP(O81,))</f>
        <v>#VALUE!</v>
      </c>
      <c r="AH81" s="548" t="e">
        <f aca="false">IFERROR(VLOOKUP(N81,))</f>
        <v>#VALUE!</v>
      </c>
      <c r="AI81" s="549" t="e">
        <f aca="false">IF(AND(OR(P81="処遇改善加算Ⅰ",P81="処遇改善加算Ⅱ"),AH81="対象"), 1,"")</f>
        <v>#VALUE!</v>
      </c>
      <c r="AJ81" s="550" t="str">
        <f aca="false">IF(OR(Y81="処遇改善加算Ⅰ",Y81="処遇改善加算Ⅱ"),IF(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（病院等（老健以外）)",N81&lt;&gt;"（介護予防）短期入所療養介護（医療院）"),1,""),"")</f>
        <v>
        </v>
      </c>
      <c r="AK81" s="551"/>
      <c r="AL81" s="551"/>
      <c r="AM81" s="473"/>
      <c r="AN81" s="473"/>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c r="IX81" s="0"/>
      <c r="IY81" s="0"/>
      <c r="IZ81" s="0"/>
      <c r="JA81" s="0"/>
      <c r="JB81" s="0"/>
      <c r="JC81" s="0"/>
      <c r="JD81" s="0"/>
      <c r="JE81" s="0"/>
      <c r="JF81" s="0"/>
      <c r="JG81" s="0"/>
      <c r="JH81" s="0"/>
      <c r="JI81" s="0"/>
      <c r="JJ81" s="0"/>
      <c r="JK81" s="0"/>
      <c r="JL81" s="0"/>
      <c r="JM81" s="0"/>
      <c r="JN81" s="0"/>
      <c r="JO81" s="0"/>
      <c r="JP81" s="0"/>
      <c r="JQ81" s="0"/>
      <c r="JR81" s="0"/>
      <c r="JS81" s="0"/>
      <c r="JT81" s="0"/>
      <c r="JU81" s="0"/>
      <c r="JV81" s="0"/>
      <c r="JW81" s="0"/>
      <c r="JX81" s="0"/>
      <c r="JY81" s="0"/>
      <c r="JZ81" s="0"/>
      <c r="KA81" s="0"/>
      <c r="KB81" s="0"/>
      <c r="KC81" s="0"/>
      <c r="KD81" s="0"/>
      <c r="KE81" s="0"/>
      <c r="KF81" s="0"/>
      <c r="KG81" s="0"/>
      <c r="KH81" s="0"/>
      <c r="KI81" s="0"/>
      <c r="KJ81" s="0"/>
      <c r="KK81" s="0"/>
      <c r="KL81" s="0"/>
      <c r="KM81" s="0"/>
      <c r="KN81" s="0"/>
      <c r="KO81" s="0"/>
      <c r="KP81" s="0"/>
      <c r="KQ81" s="0"/>
      <c r="KR81" s="0"/>
      <c r="KS81" s="0"/>
      <c r="KT81" s="0"/>
      <c r="KU81" s="0"/>
      <c r="KV81" s="0"/>
      <c r="KW81" s="0"/>
      <c r="KX81" s="0"/>
      <c r="KY81" s="0"/>
      <c r="KZ81" s="0"/>
      <c r="LA81" s="0"/>
      <c r="LB81" s="0"/>
      <c r="LC81" s="0"/>
      <c r="LD81" s="0"/>
      <c r="LE81" s="0"/>
      <c r="LF81" s="0"/>
      <c r="LG81" s="0"/>
      <c r="LH81" s="0"/>
      <c r="LI81" s="0"/>
      <c r="LJ81" s="0"/>
      <c r="LK81" s="0"/>
      <c r="LL81" s="0"/>
      <c r="LM81" s="0"/>
      <c r="LN81" s="0"/>
      <c r="LO81" s="0"/>
      <c r="LP81" s="0"/>
      <c r="LQ81" s="0"/>
      <c r="LR81" s="0"/>
      <c r="LS81" s="0"/>
      <c r="LT81" s="0"/>
      <c r="LU81" s="0"/>
      <c r="LV81" s="0"/>
      <c r="LW81" s="0"/>
      <c r="LX81" s="0"/>
      <c r="LY81" s="0"/>
      <c r="LZ81" s="0"/>
      <c r="MA81" s="0"/>
      <c r="MB81" s="0"/>
      <c r="MC81" s="0"/>
      <c r="MD81" s="0"/>
      <c r="ME81" s="0"/>
      <c r="MF81" s="0"/>
      <c r="MG81" s="0"/>
      <c r="MH81" s="0"/>
      <c r="MI81" s="0"/>
      <c r="MJ81" s="0"/>
      <c r="MK81" s="0"/>
      <c r="ML81" s="0"/>
      <c r="MM81" s="0"/>
      <c r="MN81" s="0"/>
      <c r="MO81" s="0"/>
      <c r="MP81" s="0"/>
      <c r="MQ81" s="0"/>
      <c r="MR81" s="0"/>
      <c r="MS81" s="0"/>
      <c r="MT81" s="0"/>
      <c r="MU81" s="0"/>
      <c r="MV81" s="0"/>
      <c r="MW81" s="0"/>
      <c r="MX81" s="0"/>
      <c r="MY81" s="0"/>
      <c r="MZ81" s="0"/>
      <c r="NA81" s="0"/>
      <c r="NB81" s="0"/>
      <c r="NC81" s="0"/>
      <c r="ND81" s="0"/>
      <c r="NE81" s="0"/>
      <c r="NF81" s="0"/>
      <c r="NG81" s="0"/>
      <c r="NH81" s="0"/>
      <c r="NI81" s="0"/>
      <c r="NJ81" s="0"/>
      <c r="NK81" s="0"/>
      <c r="NL81" s="0"/>
      <c r="NM81" s="0"/>
      <c r="NN81" s="0"/>
      <c r="NO81" s="0"/>
      <c r="NP81" s="0"/>
      <c r="NQ81" s="0"/>
      <c r="NR81" s="0"/>
      <c r="NS81" s="0"/>
      <c r="NT81" s="0"/>
      <c r="NU81" s="0"/>
      <c r="NV81" s="0"/>
      <c r="NW81" s="0"/>
      <c r="NX81" s="0"/>
      <c r="NY81" s="0"/>
      <c r="NZ81" s="0"/>
      <c r="OA81" s="0"/>
      <c r="OB81" s="0"/>
      <c r="OC81" s="0"/>
      <c r="OD81" s="0"/>
      <c r="OE81" s="0"/>
      <c r="OF81" s="0"/>
      <c r="OG81" s="0"/>
      <c r="OH81" s="0"/>
      <c r="OI81" s="0"/>
      <c r="OJ81" s="0"/>
      <c r="OK81" s="0"/>
      <c r="OL81" s="0"/>
      <c r="OM81" s="0"/>
      <c r="ON81" s="0"/>
      <c r="OO81" s="0"/>
      <c r="OP81" s="0"/>
      <c r="OQ81" s="0"/>
      <c r="OR81" s="0"/>
      <c r="OS81" s="0"/>
      <c r="OT81" s="0"/>
      <c r="OU81" s="0"/>
      <c r="OV81" s="0"/>
      <c r="OW81" s="0"/>
      <c r="OX81" s="0"/>
      <c r="OY81" s="0"/>
      <c r="OZ81" s="0"/>
      <c r="PA81" s="0"/>
      <c r="PB81" s="0"/>
      <c r="PC81" s="0"/>
      <c r="PD81" s="0"/>
      <c r="PE81" s="0"/>
      <c r="PF81" s="0"/>
      <c r="PG81" s="0"/>
      <c r="PH81" s="0"/>
      <c r="PI81" s="0"/>
      <c r="PJ81" s="0"/>
      <c r="PK81" s="0"/>
      <c r="PL81" s="0"/>
      <c r="PM81" s="0"/>
      <c r="PN81" s="0"/>
      <c r="PO81" s="0"/>
      <c r="PP81" s="0"/>
      <c r="PQ81" s="0"/>
      <c r="PR81" s="0"/>
      <c r="PS81" s="0"/>
      <c r="PT81" s="0"/>
      <c r="PU81" s="0"/>
      <c r="PV81" s="0"/>
      <c r="PW81" s="0"/>
      <c r="PX81" s="0"/>
      <c r="PY81" s="0"/>
      <c r="PZ81" s="0"/>
      <c r="QA81" s="0"/>
      <c r="QB81" s="0"/>
      <c r="QC81" s="0"/>
      <c r="QD81" s="0"/>
      <c r="QE81" s="0"/>
      <c r="QF81" s="0"/>
      <c r="QG81" s="0"/>
      <c r="QH81" s="0"/>
      <c r="QI81" s="0"/>
      <c r="QJ81" s="0"/>
      <c r="QK81" s="0"/>
      <c r="QL81" s="0"/>
      <c r="QM81" s="0"/>
      <c r="QN81" s="0"/>
      <c r="QO81" s="0"/>
      <c r="QP81" s="0"/>
      <c r="QQ81" s="0"/>
      <c r="QR81" s="0"/>
      <c r="QS81" s="0"/>
      <c r="QT81" s="0"/>
      <c r="QU81" s="0"/>
      <c r="QV81" s="0"/>
      <c r="QW81" s="0"/>
      <c r="QX81" s="0"/>
      <c r="QY81" s="0"/>
      <c r="QZ81" s="0"/>
      <c r="RA81" s="0"/>
      <c r="RB81" s="0"/>
      <c r="RC81" s="0"/>
      <c r="RD81" s="0"/>
      <c r="RE81" s="0"/>
      <c r="RF81" s="0"/>
      <c r="RG81" s="0"/>
      <c r="RH81" s="0"/>
      <c r="RI81" s="0"/>
      <c r="RJ81" s="0"/>
      <c r="RK81" s="0"/>
      <c r="RL81" s="0"/>
      <c r="RM81" s="0"/>
      <c r="RN81" s="0"/>
      <c r="RO81" s="0"/>
      <c r="RP81" s="0"/>
      <c r="RQ81" s="0"/>
      <c r="RR81" s="0"/>
      <c r="RS81" s="0"/>
      <c r="RT81" s="0"/>
      <c r="RU81" s="0"/>
      <c r="RV81" s="0"/>
      <c r="RW81" s="0"/>
      <c r="RX81" s="0"/>
      <c r="RY81" s="0"/>
      <c r="RZ81" s="0"/>
      <c r="SA81" s="0"/>
      <c r="SB81" s="0"/>
      <c r="SC81" s="0"/>
      <c r="SD81" s="0"/>
      <c r="SE81" s="0"/>
      <c r="SF81" s="0"/>
      <c r="SG81" s="0"/>
      <c r="SH81" s="0"/>
      <c r="SI81" s="0"/>
      <c r="SJ81" s="0"/>
      <c r="SK81" s="0"/>
      <c r="SL81" s="0"/>
      <c r="SM81" s="0"/>
      <c r="SN81" s="0"/>
      <c r="SO81" s="0"/>
      <c r="SP81" s="0"/>
      <c r="SQ81" s="0"/>
      <c r="SR81" s="0"/>
      <c r="SS81" s="0"/>
      <c r="ST81" s="0"/>
      <c r="SU81" s="0"/>
      <c r="SV81" s="0"/>
      <c r="SW81" s="0"/>
      <c r="SX81" s="0"/>
      <c r="SY81" s="0"/>
      <c r="SZ81" s="0"/>
      <c r="TA81" s="0"/>
      <c r="TB81" s="0"/>
      <c r="TC81" s="0"/>
      <c r="TD81" s="0"/>
      <c r="TE81" s="0"/>
      <c r="TF81" s="0"/>
      <c r="TG81" s="0"/>
      <c r="TH81" s="0"/>
      <c r="TI81" s="0"/>
      <c r="TJ81" s="0"/>
      <c r="TK81" s="0"/>
      <c r="TL81" s="0"/>
      <c r="TM81" s="0"/>
      <c r="TN81" s="0"/>
      <c r="TO81" s="0"/>
      <c r="TP81" s="0"/>
      <c r="TQ81" s="0"/>
      <c r="TR81" s="0"/>
      <c r="TS81" s="0"/>
      <c r="TT81" s="0"/>
      <c r="TU81" s="0"/>
      <c r="TV81" s="0"/>
      <c r="TW81" s="0"/>
      <c r="TX81" s="0"/>
      <c r="TY81" s="0"/>
      <c r="TZ81" s="0"/>
      <c r="UA81" s="0"/>
      <c r="UB81" s="0"/>
      <c r="UC81" s="0"/>
      <c r="UD81" s="0"/>
      <c r="UE81" s="0"/>
      <c r="UF81" s="0"/>
      <c r="UG81" s="0"/>
      <c r="UH81" s="0"/>
      <c r="UI81" s="0"/>
      <c r="UJ81" s="0"/>
      <c r="UK81" s="0"/>
      <c r="UL81" s="0"/>
      <c r="UM81" s="0"/>
      <c r="UN81" s="0"/>
      <c r="UO81" s="0"/>
      <c r="UP81" s="0"/>
      <c r="UQ81" s="0"/>
      <c r="UR81" s="0"/>
      <c r="US81" s="0"/>
      <c r="UT81" s="0"/>
      <c r="UU81" s="0"/>
      <c r="UV81" s="0"/>
      <c r="UW81" s="0"/>
      <c r="UX81" s="0"/>
      <c r="UY81" s="0"/>
      <c r="UZ81" s="0"/>
      <c r="VA81" s="0"/>
      <c r="VB81" s="0"/>
      <c r="VC81" s="0"/>
      <c r="VD81" s="0"/>
      <c r="VE81" s="0"/>
      <c r="VF81" s="0"/>
      <c r="VG81" s="0"/>
      <c r="VH81" s="0"/>
      <c r="VI81" s="0"/>
      <c r="VJ81" s="0"/>
      <c r="VK81" s="0"/>
      <c r="VL81" s="0"/>
      <c r="VM81" s="0"/>
      <c r="VN81" s="0"/>
      <c r="VO81" s="0"/>
      <c r="VP81" s="0"/>
      <c r="VQ81" s="0"/>
      <c r="VR81" s="0"/>
      <c r="VS81" s="0"/>
      <c r="VT81" s="0"/>
      <c r="VU81" s="0"/>
      <c r="VV81" s="0"/>
      <c r="VW81" s="0"/>
      <c r="VX81" s="0"/>
      <c r="VY81" s="0"/>
      <c r="VZ81" s="0"/>
      <c r="WA81" s="0"/>
      <c r="WB81" s="0"/>
      <c r="WC81" s="0"/>
      <c r="WD81" s="0"/>
      <c r="WE81" s="0"/>
      <c r="WF81" s="0"/>
      <c r="WG81" s="0"/>
      <c r="WH81" s="0"/>
      <c r="WI81" s="0"/>
      <c r="WJ81" s="0"/>
      <c r="WK81" s="0"/>
      <c r="WL81" s="0"/>
      <c r="WM81" s="0"/>
      <c r="WN81" s="0"/>
      <c r="WO81" s="0"/>
      <c r="WP81" s="0"/>
      <c r="WQ81" s="0"/>
      <c r="WR81" s="0"/>
      <c r="WS81" s="0"/>
      <c r="WT81" s="0"/>
      <c r="WU81" s="0"/>
      <c r="WV81" s="0"/>
      <c r="WW81" s="0"/>
      <c r="WX81" s="0"/>
      <c r="WY81" s="0"/>
      <c r="WZ81" s="0"/>
      <c r="XA81" s="0"/>
      <c r="XB81" s="0"/>
      <c r="XC81" s="0"/>
      <c r="XD81" s="0"/>
      <c r="XE81" s="0"/>
      <c r="XF81" s="0"/>
      <c r="XG81" s="0"/>
      <c r="XH81" s="0"/>
      <c r="XI81" s="0"/>
      <c r="XJ81" s="0"/>
      <c r="XK81" s="0"/>
      <c r="XL81" s="0"/>
      <c r="XM81" s="0"/>
      <c r="XN81" s="0"/>
      <c r="XO81" s="0"/>
      <c r="XP81" s="0"/>
      <c r="XQ81" s="0"/>
      <c r="XR81" s="0"/>
      <c r="XS81" s="0"/>
      <c r="XT81" s="0"/>
      <c r="XU81" s="0"/>
      <c r="XV81" s="0"/>
      <c r="XW81" s="0"/>
      <c r="XX81" s="0"/>
      <c r="XY81" s="0"/>
      <c r="XZ81" s="0"/>
      <c r="YA81" s="0"/>
      <c r="YB81" s="0"/>
      <c r="YC81" s="0"/>
      <c r="YD81" s="0"/>
      <c r="YE81" s="0"/>
      <c r="YF81" s="0"/>
      <c r="YG81" s="0"/>
      <c r="YH81" s="0"/>
      <c r="YI81" s="0"/>
      <c r="YJ81" s="0"/>
      <c r="YK81" s="0"/>
      <c r="YL81" s="0"/>
      <c r="YM81" s="0"/>
      <c r="YN81" s="0"/>
      <c r="YO81" s="0"/>
      <c r="YP81" s="0"/>
      <c r="YQ81" s="0"/>
      <c r="YR81" s="0"/>
      <c r="YS81" s="0"/>
      <c r="YT81" s="0"/>
      <c r="YU81" s="0"/>
      <c r="YV81" s="0"/>
      <c r="YW81" s="0"/>
      <c r="YX81" s="0"/>
      <c r="YY81" s="0"/>
      <c r="YZ81" s="0"/>
      <c r="ZA81" s="0"/>
      <c r="ZB81" s="0"/>
      <c r="ZC81" s="0"/>
      <c r="ZD81" s="0"/>
      <c r="ZE81" s="0"/>
      <c r="ZF81" s="0"/>
      <c r="ZG81" s="0"/>
      <c r="ZH81" s="0"/>
      <c r="ZI81" s="0"/>
      <c r="ZJ81" s="0"/>
      <c r="ZK81" s="0"/>
      <c r="ZL81" s="0"/>
      <c r="ZM81" s="0"/>
      <c r="ZN81" s="0"/>
      <c r="ZO81" s="0"/>
      <c r="ZP81" s="0"/>
      <c r="ZQ81" s="0"/>
      <c r="ZR81" s="0"/>
      <c r="ZS81" s="0"/>
      <c r="ZT81" s="0"/>
      <c r="ZU81" s="0"/>
      <c r="ZV81" s="0"/>
      <c r="ZW81" s="0"/>
      <c r="ZX81" s="0"/>
      <c r="ZY81" s="0"/>
      <c r="ZZ81" s="0"/>
      <c r="AAA81" s="0"/>
      <c r="AAB81" s="0"/>
      <c r="AAC81" s="0"/>
      <c r="AAD81" s="0"/>
      <c r="AAE81" s="0"/>
      <c r="AAF81" s="0"/>
      <c r="AAG81" s="0"/>
      <c r="AAH81" s="0"/>
      <c r="AAI81" s="0"/>
      <c r="AAJ81" s="0"/>
      <c r="AAK81" s="0"/>
      <c r="AAL81" s="0"/>
      <c r="AAM81" s="0"/>
      <c r="AAN81" s="0"/>
      <c r="AAO81" s="0"/>
      <c r="AAP81" s="0"/>
      <c r="AAQ81" s="0"/>
      <c r="AAR81" s="0"/>
      <c r="AAS81" s="0"/>
      <c r="AAT81" s="0"/>
      <c r="AAU81" s="0"/>
      <c r="AAV81" s="0"/>
      <c r="AAW81" s="0"/>
      <c r="AAX81" s="0"/>
      <c r="AAY81" s="0"/>
      <c r="AAZ81" s="0"/>
      <c r="ABA81" s="0"/>
      <c r="ABB81" s="0"/>
      <c r="ABC81" s="0"/>
      <c r="ABD81" s="0"/>
      <c r="ABE81" s="0"/>
      <c r="ABF81" s="0"/>
      <c r="ABG81" s="0"/>
      <c r="ABH81" s="0"/>
      <c r="ABI81" s="0"/>
      <c r="ABJ81" s="0"/>
      <c r="ABK81" s="0"/>
      <c r="ABL81" s="0"/>
      <c r="ABM81" s="0"/>
      <c r="ABN81" s="0"/>
      <c r="ABO81" s="0"/>
      <c r="ABP81" s="0"/>
      <c r="ABQ81" s="0"/>
      <c r="ABR81" s="0"/>
      <c r="ABS81" s="0"/>
      <c r="ABT81" s="0"/>
      <c r="ABU81" s="0"/>
      <c r="ABV81" s="0"/>
      <c r="ABW81" s="0"/>
      <c r="ABX81" s="0"/>
      <c r="ABY81" s="0"/>
      <c r="ABZ81" s="0"/>
      <c r="ACA81" s="0"/>
      <c r="ACB81" s="0"/>
      <c r="ACC81" s="0"/>
      <c r="ACD81" s="0"/>
      <c r="ACE81" s="0"/>
      <c r="ACF81" s="0"/>
      <c r="ACG81" s="0"/>
      <c r="ACH81" s="0"/>
      <c r="ACI81" s="0"/>
      <c r="ACJ81" s="0"/>
      <c r="ACK81" s="0"/>
      <c r="ACL81" s="0"/>
      <c r="ACM81" s="0"/>
      <c r="ACN81" s="0"/>
      <c r="ACO81" s="0"/>
      <c r="ACP81" s="0"/>
      <c r="ACQ81" s="0"/>
      <c r="ACR81" s="0"/>
      <c r="ACS81" s="0"/>
      <c r="ACT81" s="0"/>
      <c r="ACU81" s="0"/>
      <c r="ACV81" s="0"/>
      <c r="ACW81" s="0"/>
      <c r="ACX81" s="0"/>
      <c r="ACY81" s="0"/>
      <c r="ACZ81" s="0"/>
      <c r="ADA81" s="0"/>
      <c r="ADB81" s="0"/>
      <c r="ADC81" s="0"/>
      <c r="ADD81" s="0"/>
      <c r="ADE81" s="0"/>
      <c r="ADF81" s="0"/>
      <c r="ADG81" s="0"/>
      <c r="ADH81" s="0"/>
      <c r="ADI81" s="0"/>
      <c r="ADJ81" s="0"/>
      <c r="ADK81" s="0"/>
      <c r="ADL81" s="0"/>
      <c r="ADM81" s="0"/>
      <c r="ADN81" s="0"/>
      <c r="ADO81" s="0"/>
      <c r="ADP81" s="0"/>
      <c r="ADQ81" s="0"/>
      <c r="ADR81" s="0"/>
      <c r="ADS81" s="0"/>
      <c r="ADT81" s="0"/>
      <c r="ADU81" s="0"/>
      <c r="ADV81" s="0"/>
      <c r="ADW81" s="0"/>
      <c r="ADX81" s="0"/>
      <c r="ADY81" s="0"/>
      <c r="ADZ81" s="0"/>
      <c r="AEA81" s="0"/>
      <c r="AEB81" s="0"/>
      <c r="AEC81" s="0"/>
      <c r="AED81" s="0"/>
      <c r="AEE81" s="0"/>
      <c r="AEF81" s="0"/>
      <c r="AEG81" s="0"/>
      <c r="AEH81" s="0"/>
      <c r="AEI81" s="0"/>
      <c r="AEJ81" s="0"/>
      <c r="AEK81" s="0"/>
      <c r="AEL81" s="0"/>
      <c r="AEM81" s="0"/>
      <c r="AEN81" s="0"/>
      <c r="AEO81" s="0"/>
      <c r="AEP81" s="0"/>
      <c r="AEQ81" s="0"/>
      <c r="AER81" s="0"/>
      <c r="AES81" s="0"/>
      <c r="AET81" s="0"/>
      <c r="AEU81" s="0"/>
      <c r="AEV81" s="0"/>
      <c r="AEW81" s="0"/>
      <c r="AEX81" s="0"/>
      <c r="AEY81" s="0"/>
      <c r="AEZ81" s="0"/>
      <c r="AFA81" s="0"/>
      <c r="AFB81" s="0"/>
      <c r="AFC81" s="0"/>
      <c r="AFD81" s="0"/>
      <c r="AFE81" s="0"/>
      <c r="AFF81" s="0"/>
      <c r="AFG81" s="0"/>
      <c r="AFH81" s="0"/>
      <c r="AFI81" s="0"/>
      <c r="AFJ81" s="0"/>
      <c r="AFK81" s="0"/>
      <c r="AFL81" s="0"/>
      <c r="AFM81" s="0"/>
      <c r="AFN81" s="0"/>
      <c r="AFO81" s="0"/>
      <c r="AFP81" s="0"/>
      <c r="AFQ81" s="0"/>
      <c r="AFR81" s="0"/>
      <c r="AFS81" s="0"/>
      <c r="AFT81" s="0"/>
      <c r="AFU81" s="0"/>
      <c r="AFV81" s="0"/>
      <c r="AFW81" s="0"/>
      <c r="AFX81" s="0"/>
      <c r="AFY81" s="0"/>
      <c r="AFZ81" s="0"/>
      <c r="AGA81" s="0"/>
      <c r="AGB81" s="0"/>
      <c r="AGC81" s="0"/>
      <c r="AGD81" s="0"/>
      <c r="AGE81" s="0"/>
      <c r="AGF81" s="0"/>
      <c r="AGG81" s="0"/>
      <c r="AGH81" s="0"/>
      <c r="AGI81" s="0"/>
      <c r="AGJ81" s="0"/>
      <c r="AGK81" s="0"/>
      <c r="AGL81" s="0"/>
      <c r="AGM81" s="0"/>
      <c r="AGN81" s="0"/>
      <c r="AGO81" s="0"/>
      <c r="AGP81" s="0"/>
      <c r="AGQ81" s="0"/>
      <c r="AGR81" s="0"/>
      <c r="AGS81" s="0"/>
      <c r="AGT81" s="0"/>
      <c r="AGU81" s="0"/>
      <c r="AGV81" s="0"/>
      <c r="AGW81" s="0"/>
      <c r="AGX81" s="0"/>
      <c r="AGY81" s="0"/>
      <c r="AGZ81" s="0"/>
      <c r="AHA81" s="0"/>
      <c r="AHB81" s="0"/>
      <c r="AHC81" s="0"/>
      <c r="AHD81" s="0"/>
      <c r="AHE81" s="0"/>
      <c r="AHF81" s="0"/>
      <c r="AHG81" s="0"/>
      <c r="AHH81" s="0"/>
      <c r="AHI81" s="0"/>
      <c r="AHJ81" s="0"/>
      <c r="AHK81" s="0"/>
      <c r="AHL81" s="0"/>
      <c r="AHM81" s="0"/>
      <c r="AHN81" s="0"/>
      <c r="AHO81" s="0"/>
      <c r="AHP81" s="0"/>
      <c r="AHQ81" s="0"/>
      <c r="AHR81" s="0"/>
      <c r="AHS81" s="0"/>
      <c r="AHT81" s="0"/>
      <c r="AHU81" s="0"/>
      <c r="AHV81" s="0"/>
      <c r="AHW81" s="0"/>
      <c r="AHX81" s="0"/>
      <c r="AHY81" s="0"/>
      <c r="AHZ81" s="0"/>
      <c r="AIA81" s="0"/>
      <c r="AIB81" s="0"/>
      <c r="AIC81" s="0"/>
      <c r="AID81" s="0"/>
      <c r="AIE81" s="0"/>
      <c r="AIF81" s="0"/>
      <c r="AIG81" s="0"/>
      <c r="AIH81" s="0"/>
      <c r="AII81" s="0"/>
      <c r="AIJ81" s="0"/>
      <c r="AIK81" s="0"/>
      <c r="AIL81" s="0"/>
      <c r="AIM81" s="0"/>
      <c r="AIN81" s="0"/>
      <c r="AIO81" s="0"/>
      <c r="AIP81" s="0"/>
      <c r="AIQ81" s="0"/>
      <c r="AIR81" s="0"/>
      <c r="AIS81" s="0"/>
      <c r="AIT81" s="0"/>
      <c r="AIU81" s="0"/>
      <c r="AIV81" s="0"/>
      <c r="AIW81" s="0"/>
      <c r="AIX81" s="0"/>
      <c r="AIY81" s="0"/>
      <c r="AIZ81" s="0"/>
      <c r="AJA81" s="0"/>
      <c r="AJB81" s="0"/>
      <c r="AJC81" s="0"/>
      <c r="AJD81" s="0"/>
      <c r="AJE81" s="0"/>
      <c r="AJF81" s="0"/>
      <c r="AJG81" s="0"/>
      <c r="AJH81" s="0"/>
      <c r="AJI81" s="0"/>
      <c r="AJJ81" s="0"/>
      <c r="AJK81" s="0"/>
      <c r="AJL81" s="0"/>
      <c r="AJM81" s="0"/>
      <c r="AJN81" s="0"/>
      <c r="AJO81" s="0"/>
      <c r="AJP81" s="0"/>
      <c r="AJQ81" s="0"/>
      <c r="AJR81" s="0"/>
      <c r="AJS81" s="0"/>
      <c r="AJT81" s="0"/>
      <c r="AJU81" s="0"/>
      <c r="AJV81" s="0"/>
      <c r="AJW81" s="0"/>
      <c r="AJX81" s="0"/>
      <c r="AJY81" s="0"/>
      <c r="AJZ81" s="0"/>
      <c r="AKA81" s="0"/>
      <c r="AKB81" s="0"/>
      <c r="AKC81" s="0"/>
      <c r="AKD81" s="0"/>
      <c r="AKE81" s="0"/>
      <c r="AKF81" s="0"/>
      <c r="AKG81" s="0"/>
      <c r="AKH81" s="0"/>
      <c r="AKI81" s="0"/>
      <c r="AKJ81" s="0"/>
      <c r="AKK81" s="0"/>
      <c r="AKL81" s="0"/>
      <c r="AKM81" s="0"/>
      <c r="AKN81" s="0"/>
      <c r="AKO81" s="0"/>
      <c r="AKP81" s="0"/>
      <c r="AKQ81" s="0"/>
      <c r="AKR81" s="0"/>
      <c r="AKS81" s="0"/>
      <c r="AKT81" s="0"/>
      <c r="AKU81" s="0"/>
      <c r="AKV81" s="0"/>
      <c r="AKW81" s="0"/>
      <c r="AKX81" s="0"/>
      <c r="AKY81" s="0"/>
      <c r="AKZ81" s="0"/>
      <c r="ALA81" s="0"/>
      <c r="ALB81" s="0"/>
      <c r="ALC81" s="0"/>
      <c r="ALD81" s="0"/>
      <c r="ALE81" s="0"/>
      <c r="ALF81" s="0"/>
      <c r="ALG81" s="0"/>
      <c r="ALH81" s="0"/>
      <c r="ALI81" s="0"/>
      <c r="ALJ81" s="0"/>
      <c r="ALK81" s="0"/>
      <c r="ALL81" s="0"/>
      <c r="ALM81" s="0"/>
      <c r="ALN81" s="0"/>
      <c r="ALO81" s="0"/>
      <c r="ALP81" s="0"/>
      <c r="ALQ81" s="0"/>
      <c r="ALR81" s="0"/>
      <c r="ALS81" s="0"/>
      <c r="ALT81" s="0"/>
      <c r="ALU81" s="0"/>
      <c r="ALV81" s="0"/>
      <c r="ALW81" s="0"/>
      <c r="ALX81" s="0"/>
      <c r="ALY81" s="0"/>
      <c r="ALZ81" s="0"/>
      <c r="AMA81" s="0"/>
      <c r="AMB81" s="0"/>
      <c r="AMC81" s="0"/>
      <c r="AMD81" s="0"/>
      <c r="AME81" s="0"/>
      <c r="AMF81" s="0"/>
      <c r="AMG81" s="0"/>
      <c r="AMH81" s="0"/>
      <c r="AMI81" s="0"/>
      <c r="AMJ81" s="0"/>
    </row>
    <row r="82" customFormat="false" ht="30" hidden="false" customHeight="true" outlineLevel="0" collapsed="false">
      <c r="A82" s="554" t="n">
        <v>69</v>
      </c>
      <c r="B82" s="555" t="str">
        <f aca="false">IF(基本情報入力シート!C107="","",基本情報入力シート!C107)</f>
        <v>
        </v>
      </c>
      <c r="C82" s="555"/>
      <c r="D82" s="555"/>
      <c r="E82" s="555"/>
      <c r="F82" s="555"/>
      <c r="G82" s="555"/>
      <c r="H82" s="555"/>
      <c r="I82" s="555"/>
      <c r="J82" s="556" t="str">
        <f aca="false">IF(基本情報入力シート!M107="","",基本情報入力シート!M107)</f>
        <v>
        </v>
      </c>
      <c r="K82" s="557" t="str">
        <f aca="false">IF(基本情報入力シート!R107="","",基本情報入力シート!R107)</f>
        <v>
        </v>
      </c>
      <c r="L82" s="557" t="str">
        <f aca="false">IF(基本情報入力シート!W107="","",基本情報入力シート!W107)</f>
        <v>
        </v>
      </c>
      <c r="M82" s="556" t="str">
        <f aca="false">IF(基本情報入力シート!X107="","",基本情報入力シート!X107)</f>
        <v>
        </v>
      </c>
      <c r="N82" s="558" t="str">
        <f aca="false">IF(基本情報入力シート!Y107="","",基本情報入力シート!Y107)</f>
        <v>
        </v>
      </c>
      <c r="O82" s="559"/>
      <c r="P82" s="597"/>
      <c r="Q82" s="598"/>
      <c r="R82" s="598"/>
      <c r="S82" s="562" t="e">
        <f aca="false">IFERROR(ROUNDDOWN(Q82*VLOOKUP(N82,),0))</f>
        <v>#VALUE!</v>
      </c>
      <c r="T82" s="599"/>
      <c r="U82" s="564" t="e">
        <f aca="false">IFERROR(IF(AG82&lt;&gt;"",Q82*VLOOKUP(N82,)))</f>
        <v>#VALUE!</v>
      </c>
      <c r="V82" s="565"/>
      <c r="W82" s="566"/>
      <c r="X82" s="566"/>
      <c r="Y82" s="567"/>
      <c r="Z82" s="568"/>
      <c r="AA82" s="569" t="e">
        <f aca="false">IFERROR(IF(Y82="ー", "", ROUNDDOWN(Z82*VLOOKUP(N82,),0)))</f>
        <v>#VALUE!</v>
      </c>
      <c r="AB82" s="570"/>
      <c r="AC82" s="564" t="e">
        <f aca="false">IFERROR(IF(AG82&lt;&gt;"",Z82*VLOOKUP(N82,)))</f>
        <v>#VALUE!</v>
      </c>
      <c r="AD82" s="564"/>
      <c r="AE82" s="571"/>
      <c r="AF82" s="572"/>
      <c r="AG82" s="547" t="e">
        <f aca="false">IFERROR(VLOOKUP(O82,))</f>
        <v>#VALUE!</v>
      </c>
      <c r="AH82" s="548" t="e">
        <f aca="false">IFERROR(VLOOKUP(N82,))</f>
        <v>#VALUE!</v>
      </c>
      <c r="AI82" s="549" t="e">
        <f aca="false">IF(AND(OR(P82="処遇改善加算Ⅰ",P82="処遇改善加算Ⅱ"),AH82="対象"), 1,"")</f>
        <v>#VALUE!</v>
      </c>
      <c r="AJ82" s="550" t="str">
        <f aca="false">IF(OR(Y82="処遇改善加算Ⅰ",Y82="処遇改善加算Ⅱ"),IF(AND(N82&lt;&gt;"訪問型サービス（総合事業）",N82&lt;&gt;"通所型サービス（総合事業）",N82&lt;&gt;"（介護予防）短期入所生活介護",N82&lt;&gt;"（介護予防）短期入所療養介護（老健）",N82&lt;&gt;"（介護予防）短期入所療養介護 （病院等（老健以外）)",N82&lt;&gt;"（介護予防）短期入所療養介護（医療院）"),1,""),"")</f>
        <v>
        </v>
      </c>
      <c r="AK82" s="551"/>
      <c r="AL82" s="551"/>
      <c r="AM82" s="473"/>
      <c r="AN82" s="473"/>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30" hidden="false" customHeight="true" outlineLevel="0" collapsed="false">
      <c r="A83" s="554" t="n">
        <v>70</v>
      </c>
      <c r="B83" s="555" t="str">
        <f aca="false">IF(基本情報入力シート!C108="","",基本情報入力シート!C108)</f>
        <v>
        </v>
      </c>
      <c r="C83" s="555"/>
      <c r="D83" s="555"/>
      <c r="E83" s="555"/>
      <c r="F83" s="555"/>
      <c r="G83" s="555"/>
      <c r="H83" s="555"/>
      <c r="I83" s="555"/>
      <c r="J83" s="556" t="str">
        <f aca="false">IF(基本情報入力シート!M108="","",基本情報入力シート!M108)</f>
        <v>
        </v>
      </c>
      <c r="K83" s="557" t="str">
        <f aca="false">IF(基本情報入力シート!R108="","",基本情報入力シート!R108)</f>
        <v>
        </v>
      </c>
      <c r="L83" s="557" t="str">
        <f aca="false">IF(基本情報入力シート!W108="","",基本情報入力シート!W108)</f>
        <v>
        </v>
      </c>
      <c r="M83" s="556" t="str">
        <f aca="false">IF(基本情報入力シート!X108="","",基本情報入力シート!X108)</f>
        <v>
        </v>
      </c>
      <c r="N83" s="558" t="str">
        <f aca="false">IF(基本情報入力シート!Y108="","",基本情報入力シート!Y108)</f>
        <v>
        </v>
      </c>
      <c r="O83" s="559"/>
      <c r="P83" s="597"/>
      <c r="Q83" s="598"/>
      <c r="R83" s="598"/>
      <c r="S83" s="562" t="e">
        <f aca="false">IFERROR(ROUNDDOWN(Q83*VLOOKUP(N83,),0))</f>
        <v>#VALUE!</v>
      </c>
      <c r="T83" s="599"/>
      <c r="U83" s="564" t="e">
        <f aca="false">IFERROR(IF(AG83&lt;&gt;"",Q83*VLOOKUP(N83,)))</f>
        <v>#VALUE!</v>
      </c>
      <c r="V83" s="565"/>
      <c r="W83" s="566"/>
      <c r="X83" s="566"/>
      <c r="Y83" s="567"/>
      <c r="Z83" s="568"/>
      <c r="AA83" s="569" t="e">
        <f aca="false">IFERROR(IF(Y83="ー", "", ROUNDDOWN(Z83*VLOOKUP(N83,),0)))</f>
        <v>#VALUE!</v>
      </c>
      <c r="AB83" s="570"/>
      <c r="AC83" s="564" t="e">
        <f aca="false">IFERROR(IF(AG83&lt;&gt;"",Z83*VLOOKUP(N83,)))</f>
        <v>#VALUE!</v>
      </c>
      <c r="AD83" s="564"/>
      <c r="AE83" s="571"/>
      <c r="AF83" s="572"/>
      <c r="AG83" s="547" t="e">
        <f aca="false">IFERROR(VLOOKUP(O83,))</f>
        <v>#VALUE!</v>
      </c>
      <c r="AH83" s="548" t="e">
        <f aca="false">IFERROR(VLOOKUP(N83,))</f>
        <v>#VALUE!</v>
      </c>
      <c r="AI83" s="549" t="e">
        <f aca="false">IF(AND(OR(P83="処遇改善加算Ⅰ",P83="処遇改善加算Ⅱ"),AH83="対象"), 1,"")</f>
        <v>#VALUE!</v>
      </c>
      <c r="AJ83" s="550" t="str">
        <f aca="false">IF(OR(Y83="処遇改善加算Ⅰ",Y83="処遇改善加算Ⅱ"),IF(AND(N83&lt;&gt;"訪問型サービス（総合事業）",N83&lt;&gt;"通所型サービス（総合事業）",N83&lt;&gt;"（介護予防）短期入所生活介護",N83&lt;&gt;"（介護予防）短期入所療養介護（老健）",N83&lt;&gt;"（介護予防）短期入所療養介護 （病院等（老健以外）)",N83&lt;&gt;"（介護予防）短期入所療養介護（医療院）"),1,""),"")</f>
        <v>
        </v>
      </c>
      <c r="AK83" s="551"/>
      <c r="AL83" s="551"/>
      <c r="AM83" s="473"/>
      <c r="AN83" s="473"/>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30" hidden="false" customHeight="true" outlineLevel="0" collapsed="false">
      <c r="A84" s="554" t="n">
        <v>71</v>
      </c>
      <c r="B84" s="555" t="str">
        <f aca="false">IF(基本情報入力シート!C109="","",基本情報入力シート!C109)</f>
        <v>
        </v>
      </c>
      <c r="C84" s="555"/>
      <c r="D84" s="555"/>
      <c r="E84" s="555"/>
      <c r="F84" s="555"/>
      <c r="G84" s="555"/>
      <c r="H84" s="555"/>
      <c r="I84" s="555"/>
      <c r="J84" s="556" t="str">
        <f aca="false">IF(基本情報入力シート!M109="","",基本情報入力シート!M109)</f>
        <v>
        </v>
      </c>
      <c r="K84" s="557" t="str">
        <f aca="false">IF(基本情報入力シート!R109="","",基本情報入力シート!R109)</f>
        <v>
        </v>
      </c>
      <c r="L84" s="557" t="str">
        <f aca="false">IF(基本情報入力シート!W109="","",基本情報入力シート!W109)</f>
        <v>
        </v>
      </c>
      <c r="M84" s="556" t="str">
        <f aca="false">IF(基本情報入力シート!X109="","",基本情報入力シート!X109)</f>
        <v>
        </v>
      </c>
      <c r="N84" s="558" t="str">
        <f aca="false">IF(基本情報入力シート!Y109="","",基本情報入力シート!Y109)</f>
        <v>
        </v>
      </c>
      <c r="O84" s="559"/>
      <c r="P84" s="597"/>
      <c r="Q84" s="598"/>
      <c r="R84" s="598"/>
      <c r="S84" s="562" t="e">
        <f aca="false">IFERROR(ROUNDDOWN(Q84*VLOOKUP(N84,),0))</f>
        <v>#VALUE!</v>
      </c>
      <c r="T84" s="599"/>
      <c r="U84" s="564" t="e">
        <f aca="false">IFERROR(IF(AG84&lt;&gt;"",Q84*VLOOKUP(N84,)))</f>
        <v>#VALUE!</v>
      </c>
      <c r="V84" s="565"/>
      <c r="W84" s="566"/>
      <c r="X84" s="566"/>
      <c r="Y84" s="567"/>
      <c r="Z84" s="568"/>
      <c r="AA84" s="569" t="e">
        <f aca="false">IFERROR(IF(Y84="ー", "", ROUNDDOWN(Z84*VLOOKUP(N84,),0)))</f>
        <v>#VALUE!</v>
      </c>
      <c r="AB84" s="570"/>
      <c r="AC84" s="564" t="e">
        <f aca="false">IFERROR(IF(AG84&lt;&gt;"",Z84*VLOOKUP(N84,)))</f>
        <v>#VALUE!</v>
      </c>
      <c r="AD84" s="564"/>
      <c r="AE84" s="571"/>
      <c r="AF84" s="572"/>
      <c r="AG84" s="547" t="e">
        <f aca="false">IFERROR(VLOOKUP(O84,))</f>
        <v>#VALUE!</v>
      </c>
      <c r="AH84" s="548" t="e">
        <f aca="false">IFERROR(VLOOKUP(N84,))</f>
        <v>#VALUE!</v>
      </c>
      <c r="AI84" s="549" t="e">
        <f aca="false">IF(AND(OR(P84="処遇改善加算Ⅰ",P84="処遇改善加算Ⅱ"),AH84="対象"), 1,"")</f>
        <v>#VALUE!</v>
      </c>
      <c r="AJ84" s="550" t="str">
        <f aca="false">IF(OR(Y84="処遇改善加算Ⅰ",Y84="処遇改善加算Ⅱ"),IF(AND(N84&lt;&gt;"訪問型サービス（総合事業）",N84&lt;&gt;"通所型サービス（総合事業）",N84&lt;&gt;"（介護予防）短期入所生活介護",N84&lt;&gt;"（介護予防）短期入所療養介護（老健）",N84&lt;&gt;"（介護予防）短期入所療養介護 （病院等（老健以外）)",N84&lt;&gt;"（介護予防）短期入所療養介護（医療院）"),1,""),"")</f>
        <v>
        </v>
      </c>
      <c r="AK84" s="551"/>
      <c r="AL84" s="551"/>
      <c r="AM84" s="473"/>
      <c r="AN84" s="473"/>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customFormat="false" ht="30" hidden="false" customHeight="true" outlineLevel="0" collapsed="false">
      <c r="A85" s="554" t="n">
        <v>72</v>
      </c>
      <c r="B85" s="555" t="str">
        <f aca="false">IF(基本情報入力シート!C110="","",基本情報入力シート!C110)</f>
        <v>
        </v>
      </c>
      <c r="C85" s="555"/>
      <c r="D85" s="555"/>
      <c r="E85" s="555"/>
      <c r="F85" s="555"/>
      <c r="G85" s="555"/>
      <c r="H85" s="555"/>
      <c r="I85" s="555"/>
      <c r="J85" s="556" t="str">
        <f aca="false">IF(基本情報入力シート!M110="","",基本情報入力シート!M110)</f>
        <v>
        </v>
      </c>
      <c r="K85" s="557" t="str">
        <f aca="false">IF(基本情報入力シート!R110="","",基本情報入力シート!R110)</f>
        <v>
        </v>
      </c>
      <c r="L85" s="557" t="str">
        <f aca="false">IF(基本情報入力シート!W110="","",基本情報入力シート!W110)</f>
        <v>
        </v>
      </c>
      <c r="M85" s="556" t="str">
        <f aca="false">IF(基本情報入力シート!X110="","",基本情報入力シート!X110)</f>
        <v>
        </v>
      </c>
      <c r="N85" s="558" t="str">
        <f aca="false">IF(基本情報入力シート!Y110="","",基本情報入力シート!Y110)</f>
        <v>
        </v>
      </c>
      <c r="O85" s="559"/>
      <c r="P85" s="597"/>
      <c r="Q85" s="598"/>
      <c r="R85" s="598"/>
      <c r="S85" s="562" t="e">
        <f aca="false">IFERROR(ROUNDDOWN(Q85*VLOOKUP(N85,),0))</f>
        <v>#VALUE!</v>
      </c>
      <c r="T85" s="599"/>
      <c r="U85" s="564" t="e">
        <f aca="false">IFERROR(IF(AG85&lt;&gt;"",Q85*VLOOKUP(N85,)))</f>
        <v>#VALUE!</v>
      </c>
      <c r="V85" s="565"/>
      <c r="W85" s="566"/>
      <c r="X85" s="566"/>
      <c r="Y85" s="567"/>
      <c r="Z85" s="568"/>
      <c r="AA85" s="569" t="e">
        <f aca="false">IFERROR(IF(Y85="ー", "", ROUNDDOWN(Z85*VLOOKUP(N85,),0)))</f>
        <v>#VALUE!</v>
      </c>
      <c r="AB85" s="570"/>
      <c r="AC85" s="564" t="e">
        <f aca="false">IFERROR(IF(AG85&lt;&gt;"",Z85*VLOOKUP(N85,)))</f>
        <v>#VALUE!</v>
      </c>
      <c r="AD85" s="564"/>
      <c r="AE85" s="571"/>
      <c r="AF85" s="572"/>
      <c r="AG85" s="547" t="e">
        <f aca="false">IFERROR(VLOOKUP(O85,))</f>
        <v>#VALUE!</v>
      </c>
      <c r="AH85" s="548" t="e">
        <f aca="false">IFERROR(VLOOKUP(N85,))</f>
        <v>#VALUE!</v>
      </c>
      <c r="AI85" s="549" t="e">
        <f aca="false">IF(AND(OR(P85="処遇改善加算Ⅰ",P85="処遇改善加算Ⅱ"),AH85="対象"), 1,"")</f>
        <v>#VALUE!</v>
      </c>
      <c r="AJ85" s="550" t="str">
        <f aca="false">IF(OR(Y85="処遇改善加算Ⅰ",Y85="処遇改善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v>
      </c>
      <c r="AK85" s="551"/>
      <c r="AL85" s="551"/>
      <c r="AM85" s="473"/>
      <c r="AN85" s="473"/>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c r="IX85" s="0"/>
      <c r="IY85" s="0"/>
      <c r="IZ85" s="0"/>
      <c r="JA85" s="0"/>
      <c r="JB85" s="0"/>
      <c r="JC85" s="0"/>
      <c r="JD85" s="0"/>
      <c r="JE85" s="0"/>
      <c r="JF85" s="0"/>
      <c r="JG85" s="0"/>
      <c r="JH85" s="0"/>
      <c r="JI85" s="0"/>
      <c r="JJ85" s="0"/>
      <c r="JK85" s="0"/>
      <c r="JL85" s="0"/>
      <c r="JM85" s="0"/>
      <c r="JN85" s="0"/>
      <c r="JO85" s="0"/>
      <c r="JP85" s="0"/>
      <c r="JQ85" s="0"/>
      <c r="JR85" s="0"/>
      <c r="JS85" s="0"/>
      <c r="JT85" s="0"/>
      <c r="JU85" s="0"/>
      <c r="JV85" s="0"/>
      <c r="JW85" s="0"/>
      <c r="JX85" s="0"/>
      <c r="JY85" s="0"/>
      <c r="JZ85" s="0"/>
      <c r="KA85" s="0"/>
      <c r="KB85" s="0"/>
      <c r="KC85" s="0"/>
      <c r="KD85" s="0"/>
      <c r="KE85" s="0"/>
      <c r="KF85" s="0"/>
      <c r="KG85" s="0"/>
      <c r="KH85" s="0"/>
      <c r="KI85" s="0"/>
      <c r="KJ85" s="0"/>
      <c r="KK85" s="0"/>
      <c r="KL85" s="0"/>
      <c r="KM85" s="0"/>
      <c r="KN85" s="0"/>
      <c r="KO85" s="0"/>
      <c r="KP85" s="0"/>
      <c r="KQ85" s="0"/>
      <c r="KR85" s="0"/>
      <c r="KS85" s="0"/>
      <c r="KT85" s="0"/>
      <c r="KU85" s="0"/>
      <c r="KV85" s="0"/>
      <c r="KW85" s="0"/>
      <c r="KX85" s="0"/>
      <c r="KY85" s="0"/>
      <c r="KZ85" s="0"/>
      <c r="LA85" s="0"/>
      <c r="LB85" s="0"/>
      <c r="LC85" s="0"/>
      <c r="LD85" s="0"/>
      <c r="LE85" s="0"/>
      <c r="LF85" s="0"/>
      <c r="LG85" s="0"/>
      <c r="LH85" s="0"/>
      <c r="LI85" s="0"/>
      <c r="LJ85" s="0"/>
      <c r="LK85" s="0"/>
      <c r="LL85" s="0"/>
      <c r="LM85" s="0"/>
      <c r="LN85" s="0"/>
      <c r="LO85" s="0"/>
      <c r="LP85" s="0"/>
      <c r="LQ85" s="0"/>
      <c r="LR85" s="0"/>
      <c r="LS85" s="0"/>
      <c r="LT85" s="0"/>
      <c r="LU85" s="0"/>
      <c r="LV85" s="0"/>
      <c r="LW85" s="0"/>
      <c r="LX85" s="0"/>
      <c r="LY85" s="0"/>
      <c r="LZ85" s="0"/>
      <c r="MA85" s="0"/>
      <c r="MB85" s="0"/>
      <c r="MC85" s="0"/>
      <c r="MD85" s="0"/>
      <c r="ME85" s="0"/>
      <c r="MF85" s="0"/>
      <c r="MG85" s="0"/>
      <c r="MH85" s="0"/>
      <c r="MI85" s="0"/>
      <c r="MJ85" s="0"/>
      <c r="MK85" s="0"/>
      <c r="ML85" s="0"/>
      <c r="MM85" s="0"/>
      <c r="MN85" s="0"/>
      <c r="MO85" s="0"/>
      <c r="MP85" s="0"/>
      <c r="MQ85" s="0"/>
      <c r="MR85" s="0"/>
      <c r="MS85" s="0"/>
      <c r="MT85" s="0"/>
      <c r="MU85" s="0"/>
      <c r="MV85" s="0"/>
      <c r="MW85" s="0"/>
      <c r="MX85" s="0"/>
      <c r="MY85" s="0"/>
      <c r="MZ85" s="0"/>
      <c r="NA85" s="0"/>
      <c r="NB85" s="0"/>
      <c r="NC85" s="0"/>
      <c r="ND85" s="0"/>
      <c r="NE85" s="0"/>
      <c r="NF85" s="0"/>
      <c r="NG85" s="0"/>
      <c r="NH85" s="0"/>
      <c r="NI85" s="0"/>
      <c r="NJ85" s="0"/>
      <c r="NK85" s="0"/>
      <c r="NL85" s="0"/>
      <c r="NM85" s="0"/>
      <c r="NN85" s="0"/>
      <c r="NO85" s="0"/>
      <c r="NP85" s="0"/>
      <c r="NQ85" s="0"/>
      <c r="NR85" s="0"/>
      <c r="NS85" s="0"/>
      <c r="NT85" s="0"/>
      <c r="NU85" s="0"/>
      <c r="NV85" s="0"/>
      <c r="NW85" s="0"/>
      <c r="NX85" s="0"/>
      <c r="NY85" s="0"/>
      <c r="NZ85" s="0"/>
      <c r="OA85" s="0"/>
      <c r="OB85" s="0"/>
      <c r="OC85" s="0"/>
      <c r="OD85" s="0"/>
      <c r="OE85" s="0"/>
      <c r="OF85" s="0"/>
      <c r="OG85" s="0"/>
      <c r="OH85" s="0"/>
      <c r="OI85" s="0"/>
      <c r="OJ85" s="0"/>
      <c r="OK85" s="0"/>
      <c r="OL85" s="0"/>
      <c r="OM85" s="0"/>
      <c r="ON85" s="0"/>
      <c r="OO85" s="0"/>
      <c r="OP85" s="0"/>
      <c r="OQ85" s="0"/>
      <c r="OR85" s="0"/>
      <c r="OS85" s="0"/>
      <c r="OT85" s="0"/>
      <c r="OU85" s="0"/>
      <c r="OV85" s="0"/>
      <c r="OW85" s="0"/>
      <c r="OX85" s="0"/>
      <c r="OY85" s="0"/>
      <c r="OZ85" s="0"/>
      <c r="PA85" s="0"/>
      <c r="PB85" s="0"/>
      <c r="PC85" s="0"/>
      <c r="PD85" s="0"/>
      <c r="PE85" s="0"/>
      <c r="PF85" s="0"/>
      <c r="PG85" s="0"/>
      <c r="PH85" s="0"/>
      <c r="PI85" s="0"/>
      <c r="PJ85" s="0"/>
      <c r="PK85" s="0"/>
      <c r="PL85" s="0"/>
      <c r="PM85" s="0"/>
      <c r="PN85" s="0"/>
      <c r="PO85" s="0"/>
      <c r="PP85" s="0"/>
      <c r="PQ85" s="0"/>
      <c r="PR85" s="0"/>
      <c r="PS85" s="0"/>
      <c r="PT85" s="0"/>
      <c r="PU85" s="0"/>
      <c r="PV85" s="0"/>
      <c r="PW85" s="0"/>
      <c r="PX85" s="0"/>
      <c r="PY85" s="0"/>
      <c r="PZ85" s="0"/>
      <c r="QA85" s="0"/>
      <c r="QB85" s="0"/>
      <c r="QC85" s="0"/>
      <c r="QD85" s="0"/>
      <c r="QE85" s="0"/>
      <c r="QF85" s="0"/>
      <c r="QG85" s="0"/>
      <c r="QH85" s="0"/>
      <c r="QI85" s="0"/>
      <c r="QJ85" s="0"/>
      <c r="QK85" s="0"/>
      <c r="QL85" s="0"/>
      <c r="QM85" s="0"/>
      <c r="QN85" s="0"/>
      <c r="QO85" s="0"/>
      <c r="QP85" s="0"/>
      <c r="QQ85" s="0"/>
      <c r="QR85" s="0"/>
      <c r="QS85" s="0"/>
      <c r="QT85" s="0"/>
      <c r="QU85" s="0"/>
      <c r="QV85" s="0"/>
      <c r="QW85" s="0"/>
      <c r="QX85" s="0"/>
      <c r="QY85" s="0"/>
      <c r="QZ85" s="0"/>
      <c r="RA85" s="0"/>
      <c r="RB85" s="0"/>
      <c r="RC85" s="0"/>
      <c r="RD85" s="0"/>
      <c r="RE85" s="0"/>
      <c r="RF85" s="0"/>
      <c r="RG85" s="0"/>
      <c r="RH85" s="0"/>
      <c r="RI85" s="0"/>
      <c r="RJ85" s="0"/>
      <c r="RK85" s="0"/>
      <c r="RL85" s="0"/>
      <c r="RM85" s="0"/>
      <c r="RN85" s="0"/>
      <c r="RO85" s="0"/>
      <c r="RP85" s="0"/>
      <c r="RQ85" s="0"/>
      <c r="RR85" s="0"/>
      <c r="RS85" s="0"/>
      <c r="RT85" s="0"/>
      <c r="RU85" s="0"/>
      <c r="RV85" s="0"/>
      <c r="RW85" s="0"/>
      <c r="RX85" s="0"/>
      <c r="RY85" s="0"/>
      <c r="RZ85" s="0"/>
      <c r="SA85" s="0"/>
      <c r="SB85" s="0"/>
      <c r="SC85" s="0"/>
      <c r="SD85" s="0"/>
      <c r="SE85" s="0"/>
      <c r="SF85" s="0"/>
      <c r="SG85" s="0"/>
      <c r="SH85" s="0"/>
      <c r="SI85" s="0"/>
      <c r="SJ85" s="0"/>
      <c r="SK85" s="0"/>
      <c r="SL85" s="0"/>
      <c r="SM85" s="0"/>
      <c r="SN85" s="0"/>
      <c r="SO85" s="0"/>
      <c r="SP85" s="0"/>
      <c r="SQ85" s="0"/>
      <c r="SR85" s="0"/>
      <c r="SS85" s="0"/>
      <c r="ST85" s="0"/>
      <c r="SU85" s="0"/>
      <c r="SV85" s="0"/>
      <c r="SW85" s="0"/>
      <c r="SX85" s="0"/>
      <c r="SY85" s="0"/>
      <c r="SZ85" s="0"/>
      <c r="TA85" s="0"/>
      <c r="TB85" s="0"/>
      <c r="TC85" s="0"/>
      <c r="TD85" s="0"/>
      <c r="TE85" s="0"/>
      <c r="TF85" s="0"/>
      <c r="TG85" s="0"/>
      <c r="TH85" s="0"/>
      <c r="TI85" s="0"/>
      <c r="TJ85" s="0"/>
      <c r="TK85" s="0"/>
      <c r="TL85" s="0"/>
      <c r="TM85" s="0"/>
      <c r="TN85" s="0"/>
      <c r="TO85" s="0"/>
      <c r="TP85" s="0"/>
      <c r="TQ85" s="0"/>
      <c r="TR85" s="0"/>
      <c r="TS85" s="0"/>
      <c r="TT85" s="0"/>
      <c r="TU85" s="0"/>
      <c r="TV85" s="0"/>
      <c r="TW85" s="0"/>
      <c r="TX85" s="0"/>
      <c r="TY85" s="0"/>
      <c r="TZ85" s="0"/>
      <c r="UA85" s="0"/>
      <c r="UB85" s="0"/>
      <c r="UC85" s="0"/>
      <c r="UD85" s="0"/>
      <c r="UE85" s="0"/>
      <c r="UF85" s="0"/>
      <c r="UG85" s="0"/>
      <c r="UH85" s="0"/>
      <c r="UI85" s="0"/>
      <c r="UJ85" s="0"/>
      <c r="UK85" s="0"/>
      <c r="UL85" s="0"/>
      <c r="UM85" s="0"/>
      <c r="UN85" s="0"/>
      <c r="UO85" s="0"/>
      <c r="UP85" s="0"/>
      <c r="UQ85" s="0"/>
      <c r="UR85" s="0"/>
      <c r="US85" s="0"/>
      <c r="UT85" s="0"/>
      <c r="UU85" s="0"/>
      <c r="UV85" s="0"/>
      <c r="UW85" s="0"/>
      <c r="UX85" s="0"/>
      <c r="UY85" s="0"/>
      <c r="UZ85" s="0"/>
      <c r="VA85" s="0"/>
      <c r="VB85" s="0"/>
      <c r="VC85" s="0"/>
      <c r="VD85" s="0"/>
      <c r="VE85" s="0"/>
      <c r="VF85" s="0"/>
      <c r="VG85" s="0"/>
      <c r="VH85" s="0"/>
      <c r="VI85" s="0"/>
      <c r="VJ85" s="0"/>
      <c r="VK85" s="0"/>
      <c r="VL85" s="0"/>
      <c r="VM85" s="0"/>
      <c r="VN85" s="0"/>
      <c r="VO85" s="0"/>
      <c r="VP85" s="0"/>
      <c r="VQ85" s="0"/>
      <c r="VR85" s="0"/>
      <c r="VS85" s="0"/>
      <c r="VT85" s="0"/>
      <c r="VU85" s="0"/>
      <c r="VV85" s="0"/>
      <c r="VW85" s="0"/>
      <c r="VX85" s="0"/>
      <c r="VY85" s="0"/>
      <c r="VZ85" s="0"/>
      <c r="WA85" s="0"/>
      <c r="WB85" s="0"/>
      <c r="WC85" s="0"/>
      <c r="WD85" s="0"/>
      <c r="WE85" s="0"/>
      <c r="WF85" s="0"/>
      <c r="WG85" s="0"/>
      <c r="WH85" s="0"/>
      <c r="WI85" s="0"/>
      <c r="WJ85" s="0"/>
      <c r="WK85" s="0"/>
      <c r="WL85" s="0"/>
      <c r="WM85" s="0"/>
      <c r="WN85" s="0"/>
      <c r="WO85" s="0"/>
      <c r="WP85" s="0"/>
      <c r="WQ85" s="0"/>
      <c r="WR85" s="0"/>
      <c r="WS85" s="0"/>
      <c r="WT85" s="0"/>
      <c r="WU85" s="0"/>
      <c r="WV85" s="0"/>
      <c r="WW85" s="0"/>
      <c r="WX85" s="0"/>
      <c r="WY85" s="0"/>
      <c r="WZ85" s="0"/>
      <c r="XA85" s="0"/>
      <c r="XB85" s="0"/>
      <c r="XC85" s="0"/>
      <c r="XD85" s="0"/>
      <c r="XE85" s="0"/>
      <c r="XF85" s="0"/>
      <c r="XG85" s="0"/>
      <c r="XH85" s="0"/>
      <c r="XI85" s="0"/>
      <c r="XJ85" s="0"/>
      <c r="XK85" s="0"/>
      <c r="XL85" s="0"/>
      <c r="XM85" s="0"/>
      <c r="XN85" s="0"/>
      <c r="XO85" s="0"/>
      <c r="XP85" s="0"/>
      <c r="XQ85" s="0"/>
      <c r="XR85" s="0"/>
      <c r="XS85" s="0"/>
      <c r="XT85" s="0"/>
      <c r="XU85" s="0"/>
      <c r="XV85" s="0"/>
      <c r="XW85" s="0"/>
      <c r="XX85" s="0"/>
      <c r="XY85" s="0"/>
      <c r="XZ85" s="0"/>
      <c r="YA85" s="0"/>
      <c r="YB85" s="0"/>
      <c r="YC85" s="0"/>
      <c r="YD85" s="0"/>
      <c r="YE85" s="0"/>
      <c r="YF85" s="0"/>
      <c r="YG85" s="0"/>
      <c r="YH85" s="0"/>
      <c r="YI85" s="0"/>
      <c r="YJ85" s="0"/>
      <c r="YK85" s="0"/>
      <c r="YL85" s="0"/>
      <c r="YM85" s="0"/>
      <c r="YN85" s="0"/>
      <c r="YO85" s="0"/>
      <c r="YP85" s="0"/>
      <c r="YQ85" s="0"/>
      <c r="YR85" s="0"/>
      <c r="YS85" s="0"/>
      <c r="YT85" s="0"/>
      <c r="YU85" s="0"/>
      <c r="YV85" s="0"/>
      <c r="YW85" s="0"/>
      <c r="YX85" s="0"/>
      <c r="YY85" s="0"/>
      <c r="YZ85" s="0"/>
      <c r="ZA85" s="0"/>
      <c r="ZB85" s="0"/>
      <c r="ZC85" s="0"/>
      <c r="ZD85" s="0"/>
      <c r="ZE85" s="0"/>
      <c r="ZF85" s="0"/>
      <c r="ZG85" s="0"/>
      <c r="ZH85" s="0"/>
      <c r="ZI85" s="0"/>
      <c r="ZJ85" s="0"/>
      <c r="ZK85" s="0"/>
      <c r="ZL85" s="0"/>
      <c r="ZM85" s="0"/>
      <c r="ZN85" s="0"/>
      <c r="ZO85" s="0"/>
      <c r="ZP85" s="0"/>
      <c r="ZQ85" s="0"/>
      <c r="ZR85" s="0"/>
      <c r="ZS85" s="0"/>
      <c r="ZT85" s="0"/>
      <c r="ZU85" s="0"/>
      <c r="ZV85" s="0"/>
      <c r="ZW85" s="0"/>
      <c r="ZX85" s="0"/>
      <c r="ZY85" s="0"/>
      <c r="ZZ85" s="0"/>
      <c r="AAA85" s="0"/>
      <c r="AAB85" s="0"/>
      <c r="AAC85" s="0"/>
      <c r="AAD85" s="0"/>
      <c r="AAE85" s="0"/>
      <c r="AAF85" s="0"/>
      <c r="AAG85" s="0"/>
      <c r="AAH85" s="0"/>
      <c r="AAI85" s="0"/>
      <c r="AAJ85" s="0"/>
      <c r="AAK85" s="0"/>
      <c r="AAL85" s="0"/>
      <c r="AAM85" s="0"/>
      <c r="AAN85" s="0"/>
      <c r="AAO85" s="0"/>
      <c r="AAP85" s="0"/>
      <c r="AAQ85" s="0"/>
      <c r="AAR85" s="0"/>
      <c r="AAS85" s="0"/>
      <c r="AAT85" s="0"/>
      <c r="AAU85" s="0"/>
      <c r="AAV85" s="0"/>
      <c r="AAW85" s="0"/>
      <c r="AAX85" s="0"/>
      <c r="AAY85" s="0"/>
      <c r="AAZ85" s="0"/>
      <c r="ABA85" s="0"/>
      <c r="ABB85" s="0"/>
      <c r="ABC85" s="0"/>
      <c r="ABD85" s="0"/>
      <c r="ABE85" s="0"/>
      <c r="ABF85" s="0"/>
      <c r="ABG85" s="0"/>
      <c r="ABH85" s="0"/>
      <c r="ABI85" s="0"/>
      <c r="ABJ85" s="0"/>
      <c r="ABK85" s="0"/>
      <c r="ABL85" s="0"/>
      <c r="ABM85" s="0"/>
      <c r="ABN85" s="0"/>
      <c r="ABO85" s="0"/>
      <c r="ABP85" s="0"/>
      <c r="ABQ85" s="0"/>
      <c r="ABR85" s="0"/>
      <c r="ABS85" s="0"/>
      <c r="ABT85" s="0"/>
      <c r="ABU85" s="0"/>
      <c r="ABV85" s="0"/>
      <c r="ABW85" s="0"/>
      <c r="ABX85" s="0"/>
      <c r="ABY85" s="0"/>
      <c r="ABZ85" s="0"/>
      <c r="ACA85" s="0"/>
      <c r="ACB85" s="0"/>
      <c r="ACC85" s="0"/>
      <c r="ACD85" s="0"/>
      <c r="ACE85" s="0"/>
      <c r="ACF85" s="0"/>
      <c r="ACG85" s="0"/>
      <c r="ACH85" s="0"/>
      <c r="ACI85" s="0"/>
      <c r="ACJ85" s="0"/>
      <c r="ACK85" s="0"/>
      <c r="ACL85" s="0"/>
      <c r="ACM85" s="0"/>
      <c r="ACN85" s="0"/>
      <c r="ACO85" s="0"/>
      <c r="ACP85" s="0"/>
      <c r="ACQ85" s="0"/>
      <c r="ACR85" s="0"/>
      <c r="ACS85" s="0"/>
      <c r="ACT85" s="0"/>
      <c r="ACU85" s="0"/>
      <c r="ACV85" s="0"/>
      <c r="ACW85" s="0"/>
      <c r="ACX85" s="0"/>
      <c r="ACY85" s="0"/>
      <c r="ACZ85" s="0"/>
      <c r="ADA85" s="0"/>
      <c r="ADB85" s="0"/>
      <c r="ADC85" s="0"/>
      <c r="ADD85" s="0"/>
      <c r="ADE85" s="0"/>
      <c r="ADF85" s="0"/>
      <c r="ADG85" s="0"/>
      <c r="ADH85" s="0"/>
      <c r="ADI85" s="0"/>
      <c r="ADJ85" s="0"/>
      <c r="ADK85" s="0"/>
      <c r="ADL85" s="0"/>
      <c r="ADM85" s="0"/>
      <c r="ADN85" s="0"/>
      <c r="ADO85" s="0"/>
      <c r="ADP85" s="0"/>
      <c r="ADQ85" s="0"/>
      <c r="ADR85" s="0"/>
      <c r="ADS85" s="0"/>
      <c r="ADT85" s="0"/>
      <c r="ADU85" s="0"/>
      <c r="ADV85" s="0"/>
      <c r="ADW85" s="0"/>
      <c r="ADX85" s="0"/>
      <c r="ADY85" s="0"/>
      <c r="ADZ85" s="0"/>
      <c r="AEA85" s="0"/>
      <c r="AEB85" s="0"/>
      <c r="AEC85" s="0"/>
      <c r="AED85" s="0"/>
      <c r="AEE85" s="0"/>
      <c r="AEF85" s="0"/>
      <c r="AEG85" s="0"/>
      <c r="AEH85" s="0"/>
      <c r="AEI85" s="0"/>
      <c r="AEJ85" s="0"/>
      <c r="AEK85" s="0"/>
      <c r="AEL85" s="0"/>
      <c r="AEM85" s="0"/>
      <c r="AEN85" s="0"/>
      <c r="AEO85" s="0"/>
      <c r="AEP85" s="0"/>
      <c r="AEQ85" s="0"/>
      <c r="AER85" s="0"/>
      <c r="AES85" s="0"/>
      <c r="AET85" s="0"/>
      <c r="AEU85" s="0"/>
      <c r="AEV85" s="0"/>
      <c r="AEW85" s="0"/>
      <c r="AEX85" s="0"/>
      <c r="AEY85" s="0"/>
      <c r="AEZ85" s="0"/>
      <c r="AFA85" s="0"/>
      <c r="AFB85" s="0"/>
      <c r="AFC85" s="0"/>
      <c r="AFD85" s="0"/>
      <c r="AFE85" s="0"/>
      <c r="AFF85" s="0"/>
      <c r="AFG85" s="0"/>
      <c r="AFH85" s="0"/>
      <c r="AFI85" s="0"/>
      <c r="AFJ85" s="0"/>
      <c r="AFK85" s="0"/>
      <c r="AFL85" s="0"/>
      <c r="AFM85" s="0"/>
      <c r="AFN85" s="0"/>
      <c r="AFO85" s="0"/>
      <c r="AFP85" s="0"/>
      <c r="AFQ85" s="0"/>
      <c r="AFR85" s="0"/>
      <c r="AFS85" s="0"/>
      <c r="AFT85" s="0"/>
      <c r="AFU85" s="0"/>
      <c r="AFV85" s="0"/>
      <c r="AFW85" s="0"/>
      <c r="AFX85" s="0"/>
      <c r="AFY85" s="0"/>
      <c r="AFZ85" s="0"/>
      <c r="AGA85" s="0"/>
      <c r="AGB85" s="0"/>
      <c r="AGC85" s="0"/>
      <c r="AGD85" s="0"/>
      <c r="AGE85" s="0"/>
      <c r="AGF85" s="0"/>
      <c r="AGG85" s="0"/>
      <c r="AGH85" s="0"/>
      <c r="AGI85" s="0"/>
      <c r="AGJ85" s="0"/>
      <c r="AGK85" s="0"/>
      <c r="AGL85" s="0"/>
      <c r="AGM85" s="0"/>
      <c r="AGN85" s="0"/>
      <c r="AGO85" s="0"/>
      <c r="AGP85" s="0"/>
      <c r="AGQ85" s="0"/>
      <c r="AGR85" s="0"/>
      <c r="AGS85" s="0"/>
      <c r="AGT85" s="0"/>
      <c r="AGU85" s="0"/>
      <c r="AGV85" s="0"/>
      <c r="AGW85" s="0"/>
      <c r="AGX85" s="0"/>
      <c r="AGY85" s="0"/>
      <c r="AGZ85" s="0"/>
      <c r="AHA85" s="0"/>
      <c r="AHB85" s="0"/>
      <c r="AHC85" s="0"/>
      <c r="AHD85" s="0"/>
      <c r="AHE85" s="0"/>
      <c r="AHF85" s="0"/>
      <c r="AHG85" s="0"/>
      <c r="AHH85" s="0"/>
      <c r="AHI85" s="0"/>
      <c r="AHJ85" s="0"/>
      <c r="AHK85" s="0"/>
      <c r="AHL85" s="0"/>
      <c r="AHM85" s="0"/>
      <c r="AHN85" s="0"/>
      <c r="AHO85" s="0"/>
      <c r="AHP85" s="0"/>
      <c r="AHQ85" s="0"/>
      <c r="AHR85" s="0"/>
      <c r="AHS85" s="0"/>
      <c r="AHT85" s="0"/>
      <c r="AHU85" s="0"/>
      <c r="AHV85" s="0"/>
      <c r="AHW85" s="0"/>
      <c r="AHX85" s="0"/>
      <c r="AHY85" s="0"/>
      <c r="AHZ85" s="0"/>
      <c r="AIA85" s="0"/>
      <c r="AIB85" s="0"/>
      <c r="AIC85" s="0"/>
      <c r="AID85" s="0"/>
      <c r="AIE85" s="0"/>
      <c r="AIF85" s="0"/>
      <c r="AIG85" s="0"/>
      <c r="AIH85" s="0"/>
      <c r="AII85" s="0"/>
      <c r="AIJ85" s="0"/>
      <c r="AIK85" s="0"/>
      <c r="AIL85" s="0"/>
      <c r="AIM85" s="0"/>
      <c r="AIN85" s="0"/>
      <c r="AIO85" s="0"/>
      <c r="AIP85" s="0"/>
      <c r="AIQ85" s="0"/>
      <c r="AIR85" s="0"/>
      <c r="AIS85" s="0"/>
      <c r="AIT85" s="0"/>
      <c r="AIU85" s="0"/>
      <c r="AIV85" s="0"/>
      <c r="AIW85" s="0"/>
      <c r="AIX85" s="0"/>
      <c r="AIY85" s="0"/>
      <c r="AIZ85" s="0"/>
      <c r="AJA85" s="0"/>
      <c r="AJB85" s="0"/>
      <c r="AJC85" s="0"/>
      <c r="AJD85" s="0"/>
      <c r="AJE85" s="0"/>
      <c r="AJF85" s="0"/>
      <c r="AJG85" s="0"/>
      <c r="AJH85" s="0"/>
      <c r="AJI85" s="0"/>
      <c r="AJJ85" s="0"/>
      <c r="AJK85" s="0"/>
      <c r="AJL85" s="0"/>
      <c r="AJM85" s="0"/>
      <c r="AJN85" s="0"/>
      <c r="AJO85" s="0"/>
      <c r="AJP85" s="0"/>
      <c r="AJQ85" s="0"/>
      <c r="AJR85" s="0"/>
      <c r="AJS85" s="0"/>
      <c r="AJT85" s="0"/>
      <c r="AJU85" s="0"/>
      <c r="AJV85" s="0"/>
      <c r="AJW85" s="0"/>
      <c r="AJX85" s="0"/>
      <c r="AJY85" s="0"/>
      <c r="AJZ85" s="0"/>
      <c r="AKA85" s="0"/>
      <c r="AKB85" s="0"/>
      <c r="AKC85" s="0"/>
      <c r="AKD85" s="0"/>
      <c r="AKE85" s="0"/>
      <c r="AKF85" s="0"/>
      <c r="AKG85" s="0"/>
      <c r="AKH85" s="0"/>
      <c r="AKI85" s="0"/>
      <c r="AKJ85" s="0"/>
      <c r="AKK85" s="0"/>
      <c r="AKL85" s="0"/>
      <c r="AKM85" s="0"/>
      <c r="AKN85" s="0"/>
      <c r="AKO85" s="0"/>
      <c r="AKP85" s="0"/>
      <c r="AKQ85" s="0"/>
      <c r="AKR85" s="0"/>
      <c r="AKS85" s="0"/>
      <c r="AKT85" s="0"/>
      <c r="AKU85" s="0"/>
      <c r="AKV85" s="0"/>
      <c r="AKW85" s="0"/>
      <c r="AKX85" s="0"/>
      <c r="AKY85" s="0"/>
      <c r="AKZ85" s="0"/>
      <c r="ALA85" s="0"/>
      <c r="ALB85" s="0"/>
      <c r="ALC85" s="0"/>
      <c r="ALD85" s="0"/>
      <c r="ALE85" s="0"/>
      <c r="ALF85" s="0"/>
      <c r="ALG85" s="0"/>
      <c r="ALH85" s="0"/>
      <c r="ALI85" s="0"/>
      <c r="ALJ85" s="0"/>
      <c r="ALK85" s="0"/>
      <c r="ALL85" s="0"/>
      <c r="ALM85" s="0"/>
      <c r="ALN85" s="0"/>
      <c r="ALO85" s="0"/>
      <c r="ALP85" s="0"/>
      <c r="ALQ85" s="0"/>
      <c r="ALR85" s="0"/>
      <c r="ALS85" s="0"/>
      <c r="ALT85" s="0"/>
      <c r="ALU85" s="0"/>
      <c r="ALV85" s="0"/>
      <c r="ALW85" s="0"/>
      <c r="ALX85" s="0"/>
      <c r="ALY85" s="0"/>
      <c r="ALZ85" s="0"/>
      <c r="AMA85" s="0"/>
      <c r="AMB85" s="0"/>
      <c r="AMC85" s="0"/>
      <c r="AMD85" s="0"/>
      <c r="AME85" s="0"/>
      <c r="AMF85" s="0"/>
      <c r="AMG85" s="0"/>
      <c r="AMH85" s="0"/>
      <c r="AMI85" s="0"/>
      <c r="AMJ85" s="0"/>
    </row>
    <row r="86" customFormat="false" ht="30" hidden="false" customHeight="true" outlineLevel="0" collapsed="false">
      <c r="A86" s="554" t="n">
        <v>73</v>
      </c>
      <c r="B86" s="555" t="str">
        <f aca="false">IF(基本情報入力シート!C111="","",基本情報入力シート!C111)</f>
        <v>
        </v>
      </c>
      <c r="C86" s="555"/>
      <c r="D86" s="555"/>
      <c r="E86" s="555"/>
      <c r="F86" s="555"/>
      <c r="G86" s="555"/>
      <c r="H86" s="555"/>
      <c r="I86" s="555"/>
      <c r="J86" s="556" t="str">
        <f aca="false">IF(基本情報入力シート!M111="","",基本情報入力シート!M111)</f>
        <v>
        </v>
      </c>
      <c r="K86" s="557" t="str">
        <f aca="false">IF(基本情報入力シート!R111="","",基本情報入力シート!R111)</f>
        <v>
        </v>
      </c>
      <c r="L86" s="557" t="str">
        <f aca="false">IF(基本情報入力シート!W111="","",基本情報入力シート!W111)</f>
        <v>
        </v>
      </c>
      <c r="M86" s="556" t="str">
        <f aca="false">IF(基本情報入力シート!X111="","",基本情報入力シート!X111)</f>
        <v>
        </v>
      </c>
      <c r="N86" s="558" t="str">
        <f aca="false">IF(基本情報入力シート!Y111="","",基本情報入力シート!Y111)</f>
        <v>
        </v>
      </c>
      <c r="O86" s="559"/>
      <c r="P86" s="597"/>
      <c r="Q86" s="598"/>
      <c r="R86" s="598"/>
      <c r="S86" s="562" t="e">
        <f aca="false">IFERROR(ROUNDDOWN(Q86*VLOOKUP(N86,),0))</f>
        <v>#VALUE!</v>
      </c>
      <c r="T86" s="599"/>
      <c r="U86" s="564" t="e">
        <f aca="false">IFERROR(IF(AG86&lt;&gt;"",Q86*VLOOKUP(N86,)))</f>
        <v>#VALUE!</v>
      </c>
      <c r="V86" s="565"/>
      <c r="W86" s="566"/>
      <c r="X86" s="566"/>
      <c r="Y86" s="567"/>
      <c r="Z86" s="568"/>
      <c r="AA86" s="569" t="e">
        <f aca="false">IFERROR(IF(Y86="ー", "", ROUNDDOWN(Z86*VLOOKUP(N86,),0)))</f>
        <v>#VALUE!</v>
      </c>
      <c r="AB86" s="570"/>
      <c r="AC86" s="564" t="e">
        <f aca="false">IFERROR(IF(AG86&lt;&gt;"",Z86*VLOOKUP(N86,)))</f>
        <v>#VALUE!</v>
      </c>
      <c r="AD86" s="564"/>
      <c r="AE86" s="571"/>
      <c r="AF86" s="572"/>
      <c r="AG86" s="547" t="e">
        <f aca="false">IFERROR(VLOOKUP(O86,))</f>
        <v>#VALUE!</v>
      </c>
      <c r="AH86" s="548" t="e">
        <f aca="false">IFERROR(VLOOKUP(N86,))</f>
        <v>#VALUE!</v>
      </c>
      <c r="AI86" s="549" t="e">
        <f aca="false">IF(AND(OR(P86="処遇改善加算Ⅰ",P86="処遇改善加算Ⅱ"),AH86="対象"), 1,"")</f>
        <v>#VALUE!</v>
      </c>
      <c r="AJ86" s="550" t="str">
        <f aca="false">IF(OR(Y86="処遇改善加算Ⅰ",Y86="処遇改善加算Ⅱ"),IF(AND(N86&lt;&gt;"訪問型サービス（総合事業）",N86&lt;&gt;"通所型サービス（総合事業）",N86&lt;&gt;"（介護予防）短期入所生活介護",N86&lt;&gt;"（介護予防）短期入所療養介護（老健）",N86&lt;&gt;"（介護予防）短期入所療養介護 （病院等（老健以外）)",N86&lt;&gt;"（介護予防）短期入所療養介護（医療院）"),1,""),"")</f>
        <v>
        </v>
      </c>
      <c r="AK86" s="551"/>
      <c r="AL86" s="551"/>
      <c r="AM86" s="473"/>
      <c r="AN86" s="473"/>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30" hidden="false" customHeight="true" outlineLevel="0" collapsed="false">
      <c r="A87" s="554" t="n">
        <v>74</v>
      </c>
      <c r="B87" s="555" t="str">
        <f aca="false">IF(基本情報入力シート!C112="","",基本情報入力シート!C112)</f>
        <v>
        </v>
      </c>
      <c r="C87" s="555"/>
      <c r="D87" s="555"/>
      <c r="E87" s="555"/>
      <c r="F87" s="555"/>
      <c r="G87" s="555"/>
      <c r="H87" s="555"/>
      <c r="I87" s="555"/>
      <c r="J87" s="556" t="str">
        <f aca="false">IF(基本情報入力シート!M112="","",基本情報入力シート!M112)</f>
        <v>
        </v>
      </c>
      <c r="K87" s="557" t="str">
        <f aca="false">IF(基本情報入力シート!R112="","",基本情報入力シート!R112)</f>
        <v>
        </v>
      </c>
      <c r="L87" s="557" t="str">
        <f aca="false">IF(基本情報入力シート!W112="","",基本情報入力シート!W112)</f>
        <v>
        </v>
      </c>
      <c r="M87" s="556" t="str">
        <f aca="false">IF(基本情報入力シート!X112="","",基本情報入力シート!X112)</f>
        <v>
        </v>
      </c>
      <c r="N87" s="558" t="str">
        <f aca="false">IF(基本情報入力シート!Y112="","",基本情報入力シート!Y112)</f>
        <v>
        </v>
      </c>
      <c r="O87" s="559"/>
      <c r="P87" s="597"/>
      <c r="Q87" s="598"/>
      <c r="R87" s="598"/>
      <c r="S87" s="562" t="e">
        <f aca="false">IFERROR(ROUNDDOWN(Q87*VLOOKUP(N87,),0))</f>
        <v>#VALUE!</v>
      </c>
      <c r="T87" s="599"/>
      <c r="U87" s="564" t="e">
        <f aca="false">IFERROR(IF(AG87&lt;&gt;"",Q87*VLOOKUP(N87,)))</f>
        <v>#VALUE!</v>
      </c>
      <c r="V87" s="565"/>
      <c r="W87" s="566"/>
      <c r="X87" s="566"/>
      <c r="Y87" s="567"/>
      <c r="Z87" s="568"/>
      <c r="AA87" s="569" t="e">
        <f aca="false">IFERROR(IF(Y87="ー", "", ROUNDDOWN(Z87*VLOOKUP(N87,),0)))</f>
        <v>#VALUE!</v>
      </c>
      <c r="AB87" s="570"/>
      <c r="AC87" s="564" t="e">
        <f aca="false">IFERROR(IF(AG87&lt;&gt;"",Z87*VLOOKUP(N87,)))</f>
        <v>#VALUE!</v>
      </c>
      <c r="AD87" s="564"/>
      <c r="AE87" s="571"/>
      <c r="AF87" s="572"/>
      <c r="AG87" s="547" t="e">
        <f aca="false">IFERROR(VLOOKUP(O87,))</f>
        <v>#VALUE!</v>
      </c>
      <c r="AH87" s="548" t="e">
        <f aca="false">IFERROR(VLOOKUP(N87,))</f>
        <v>#VALUE!</v>
      </c>
      <c r="AI87" s="549" t="e">
        <f aca="false">IF(AND(OR(P87="処遇改善加算Ⅰ",P87="処遇改善加算Ⅱ"),AH87="対象"), 1,"")</f>
        <v>#VALUE!</v>
      </c>
      <c r="AJ87" s="550" t="str">
        <f aca="false">IF(OR(Y87="処遇改善加算Ⅰ",Y87="処遇改善加算Ⅱ"),IF(AND(N87&lt;&gt;"訪問型サービス（総合事業）",N87&lt;&gt;"通所型サービス（総合事業）",N87&lt;&gt;"（介護予防）短期入所生活介護",N87&lt;&gt;"（介護予防）短期入所療養介護（老健）",N87&lt;&gt;"（介護予防）短期入所療養介護 （病院等（老健以外）)",N87&lt;&gt;"（介護予防）短期入所療養介護（医療院）"),1,""),"")</f>
        <v>
        </v>
      </c>
      <c r="AK87" s="551"/>
      <c r="AL87" s="551"/>
      <c r="AM87" s="473"/>
      <c r="AN87" s="473"/>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30" hidden="false" customHeight="true" outlineLevel="0" collapsed="false">
      <c r="A88" s="554" t="n">
        <v>75</v>
      </c>
      <c r="B88" s="555" t="str">
        <f aca="false">IF(基本情報入力シート!C113="","",基本情報入力シート!C113)</f>
        <v>
        </v>
      </c>
      <c r="C88" s="555"/>
      <c r="D88" s="555"/>
      <c r="E88" s="555"/>
      <c r="F88" s="555"/>
      <c r="G88" s="555"/>
      <c r="H88" s="555"/>
      <c r="I88" s="555"/>
      <c r="J88" s="556" t="str">
        <f aca="false">IF(基本情報入力シート!M113="","",基本情報入力シート!M113)</f>
        <v>
        </v>
      </c>
      <c r="K88" s="557" t="str">
        <f aca="false">IF(基本情報入力シート!R113="","",基本情報入力シート!R113)</f>
        <v>
        </v>
      </c>
      <c r="L88" s="557" t="str">
        <f aca="false">IF(基本情報入力シート!W113="","",基本情報入力シート!W113)</f>
        <v>
        </v>
      </c>
      <c r="M88" s="556" t="str">
        <f aca="false">IF(基本情報入力シート!X113="","",基本情報入力シート!X113)</f>
        <v>
        </v>
      </c>
      <c r="N88" s="558" t="str">
        <f aca="false">IF(基本情報入力シート!Y113="","",基本情報入力シート!Y113)</f>
        <v>
        </v>
      </c>
      <c r="O88" s="559"/>
      <c r="P88" s="597"/>
      <c r="Q88" s="598"/>
      <c r="R88" s="598"/>
      <c r="S88" s="562" t="e">
        <f aca="false">IFERROR(ROUNDDOWN(Q88*VLOOKUP(N88,),0))</f>
        <v>#VALUE!</v>
      </c>
      <c r="T88" s="599"/>
      <c r="U88" s="564" t="e">
        <f aca="false">IFERROR(IF(AG88&lt;&gt;"",Q88*VLOOKUP(N88,)))</f>
        <v>#VALUE!</v>
      </c>
      <c r="V88" s="565"/>
      <c r="W88" s="566"/>
      <c r="X88" s="566"/>
      <c r="Y88" s="567"/>
      <c r="Z88" s="568"/>
      <c r="AA88" s="569" t="e">
        <f aca="false">IFERROR(IF(Y88="ー", "", ROUNDDOWN(Z88*VLOOKUP(N88,),0)))</f>
        <v>#VALUE!</v>
      </c>
      <c r="AB88" s="570"/>
      <c r="AC88" s="564" t="e">
        <f aca="false">IFERROR(IF(AG88&lt;&gt;"",Z88*VLOOKUP(N88,)))</f>
        <v>#VALUE!</v>
      </c>
      <c r="AD88" s="564"/>
      <c r="AE88" s="571"/>
      <c r="AF88" s="572"/>
      <c r="AG88" s="547" t="e">
        <f aca="false">IFERROR(VLOOKUP(O88,))</f>
        <v>#VALUE!</v>
      </c>
      <c r="AH88" s="548" t="e">
        <f aca="false">IFERROR(VLOOKUP(N88,))</f>
        <v>#VALUE!</v>
      </c>
      <c r="AI88" s="549" t="e">
        <f aca="false">IF(AND(OR(P88="処遇改善加算Ⅰ",P88="処遇改善加算Ⅱ"),AH88="対象"), 1,"")</f>
        <v>#VALUE!</v>
      </c>
      <c r="AJ88" s="550" t="str">
        <f aca="false">IF(OR(Y88="処遇改善加算Ⅰ",Y88="処遇改善加算Ⅱ"),IF(AND(N88&lt;&gt;"訪問型サービス（総合事業）",N88&lt;&gt;"通所型サービス（総合事業）",N88&lt;&gt;"（介護予防）短期入所生活介護",N88&lt;&gt;"（介護予防）短期入所療養介護（老健）",N88&lt;&gt;"（介護予防）短期入所療養介護 （病院等（老健以外）)",N88&lt;&gt;"（介護予防）短期入所療養介護（医療院）"),1,""),"")</f>
        <v>
        </v>
      </c>
      <c r="AK88" s="551"/>
      <c r="AL88" s="551"/>
      <c r="AM88" s="473"/>
      <c r="AN88" s="473"/>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customFormat="false" ht="30" hidden="false" customHeight="true" outlineLevel="0" collapsed="false">
      <c r="A89" s="554" t="n">
        <v>76</v>
      </c>
      <c r="B89" s="555" t="str">
        <f aca="false">IF(基本情報入力シート!C114="","",基本情報入力シート!C114)</f>
        <v>
        </v>
      </c>
      <c r="C89" s="555"/>
      <c r="D89" s="555"/>
      <c r="E89" s="555"/>
      <c r="F89" s="555"/>
      <c r="G89" s="555"/>
      <c r="H89" s="555"/>
      <c r="I89" s="555"/>
      <c r="J89" s="556" t="str">
        <f aca="false">IF(基本情報入力シート!M114="","",基本情報入力シート!M114)</f>
        <v>
        </v>
      </c>
      <c r="K89" s="557" t="str">
        <f aca="false">IF(基本情報入力シート!R114="","",基本情報入力シート!R114)</f>
        <v>
        </v>
      </c>
      <c r="L89" s="557" t="str">
        <f aca="false">IF(基本情報入力シート!W114="","",基本情報入力シート!W114)</f>
        <v>
        </v>
      </c>
      <c r="M89" s="556" t="str">
        <f aca="false">IF(基本情報入力シート!X114="","",基本情報入力シート!X114)</f>
        <v>
        </v>
      </c>
      <c r="N89" s="558" t="str">
        <f aca="false">IF(基本情報入力シート!Y114="","",基本情報入力シート!Y114)</f>
        <v>
        </v>
      </c>
      <c r="O89" s="559"/>
      <c r="P89" s="597"/>
      <c r="Q89" s="598"/>
      <c r="R89" s="598"/>
      <c r="S89" s="562" t="e">
        <f aca="false">IFERROR(ROUNDDOWN(Q89*VLOOKUP(N89,),0))</f>
        <v>#VALUE!</v>
      </c>
      <c r="T89" s="599"/>
      <c r="U89" s="564" t="e">
        <f aca="false">IFERROR(IF(AG89&lt;&gt;"",Q89*VLOOKUP(N89,)))</f>
        <v>#VALUE!</v>
      </c>
      <c r="V89" s="565"/>
      <c r="W89" s="566"/>
      <c r="X89" s="566"/>
      <c r="Y89" s="567"/>
      <c r="Z89" s="568"/>
      <c r="AA89" s="569" t="e">
        <f aca="false">IFERROR(IF(Y89="ー", "", ROUNDDOWN(Z89*VLOOKUP(N89,),0)))</f>
        <v>#VALUE!</v>
      </c>
      <c r="AB89" s="570"/>
      <c r="AC89" s="564" t="e">
        <f aca="false">IFERROR(IF(AG89&lt;&gt;"",Z89*VLOOKUP(N89,)))</f>
        <v>#VALUE!</v>
      </c>
      <c r="AD89" s="564"/>
      <c r="AE89" s="571"/>
      <c r="AF89" s="572"/>
      <c r="AG89" s="547" t="e">
        <f aca="false">IFERROR(VLOOKUP(O89,))</f>
        <v>#VALUE!</v>
      </c>
      <c r="AH89" s="548" t="e">
        <f aca="false">IFERROR(VLOOKUP(N89,))</f>
        <v>#VALUE!</v>
      </c>
      <c r="AI89" s="549" t="e">
        <f aca="false">IF(AND(OR(P89="処遇改善加算Ⅰ",P89="処遇改善加算Ⅱ"),AH89="対象"), 1,"")</f>
        <v>#VALUE!</v>
      </c>
      <c r="AJ89" s="550" t="str">
        <f aca="false">IF(OR(Y89="処遇改善加算Ⅰ",Y89="処遇改善加算Ⅱ"),IF(AND(N89&lt;&gt;"訪問型サービス（総合事業）",N89&lt;&gt;"通所型サービス（総合事業）",N89&lt;&gt;"（介護予防）短期入所生活介護",N89&lt;&gt;"（介護予防）短期入所療養介護（老健）",N89&lt;&gt;"（介護予防）短期入所療養介護 （病院等（老健以外）)",N89&lt;&gt;"（介護予防）短期入所療養介護（医療院）"),1,""),"")</f>
        <v>
        </v>
      </c>
      <c r="AK89" s="551"/>
      <c r="AL89" s="551"/>
      <c r="AM89" s="473"/>
      <c r="AN89" s="473"/>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c r="IX89" s="0"/>
      <c r="IY89" s="0"/>
      <c r="IZ89" s="0"/>
      <c r="JA89" s="0"/>
      <c r="JB89" s="0"/>
      <c r="JC89" s="0"/>
      <c r="JD89" s="0"/>
      <c r="JE89" s="0"/>
      <c r="JF89" s="0"/>
      <c r="JG89" s="0"/>
      <c r="JH89" s="0"/>
      <c r="JI89" s="0"/>
      <c r="JJ89" s="0"/>
      <c r="JK89" s="0"/>
      <c r="JL89" s="0"/>
      <c r="JM89" s="0"/>
      <c r="JN89" s="0"/>
      <c r="JO89" s="0"/>
      <c r="JP89" s="0"/>
      <c r="JQ89" s="0"/>
      <c r="JR89" s="0"/>
      <c r="JS89" s="0"/>
      <c r="JT89" s="0"/>
      <c r="JU89" s="0"/>
      <c r="JV89" s="0"/>
      <c r="JW89" s="0"/>
      <c r="JX89" s="0"/>
      <c r="JY89" s="0"/>
      <c r="JZ89" s="0"/>
      <c r="KA89" s="0"/>
      <c r="KB89" s="0"/>
      <c r="KC89" s="0"/>
      <c r="KD89" s="0"/>
      <c r="KE89" s="0"/>
      <c r="KF89" s="0"/>
      <c r="KG89" s="0"/>
      <c r="KH89" s="0"/>
      <c r="KI89" s="0"/>
      <c r="KJ89" s="0"/>
      <c r="KK89" s="0"/>
      <c r="KL89" s="0"/>
      <c r="KM89" s="0"/>
      <c r="KN89" s="0"/>
      <c r="KO89" s="0"/>
      <c r="KP89" s="0"/>
      <c r="KQ89" s="0"/>
      <c r="KR89" s="0"/>
      <c r="KS89" s="0"/>
      <c r="KT89" s="0"/>
      <c r="KU89" s="0"/>
      <c r="KV89" s="0"/>
      <c r="KW89" s="0"/>
      <c r="KX89" s="0"/>
      <c r="KY89" s="0"/>
      <c r="KZ89" s="0"/>
      <c r="LA89" s="0"/>
      <c r="LB89" s="0"/>
      <c r="LC89" s="0"/>
      <c r="LD89" s="0"/>
      <c r="LE89" s="0"/>
      <c r="LF89" s="0"/>
      <c r="LG89" s="0"/>
      <c r="LH89" s="0"/>
      <c r="LI89" s="0"/>
      <c r="LJ89" s="0"/>
      <c r="LK89" s="0"/>
      <c r="LL89" s="0"/>
      <c r="LM89" s="0"/>
      <c r="LN89" s="0"/>
      <c r="LO89" s="0"/>
      <c r="LP89" s="0"/>
      <c r="LQ89" s="0"/>
      <c r="LR89" s="0"/>
      <c r="LS89" s="0"/>
      <c r="LT89" s="0"/>
      <c r="LU89" s="0"/>
      <c r="LV89" s="0"/>
      <c r="LW89" s="0"/>
      <c r="LX89" s="0"/>
      <c r="LY89" s="0"/>
      <c r="LZ89" s="0"/>
      <c r="MA89" s="0"/>
      <c r="MB89" s="0"/>
      <c r="MC89" s="0"/>
      <c r="MD89" s="0"/>
      <c r="ME89" s="0"/>
      <c r="MF89" s="0"/>
      <c r="MG89" s="0"/>
      <c r="MH89" s="0"/>
      <c r="MI89" s="0"/>
      <c r="MJ89" s="0"/>
      <c r="MK89" s="0"/>
      <c r="ML89" s="0"/>
      <c r="MM89" s="0"/>
      <c r="MN89" s="0"/>
      <c r="MO89" s="0"/>
      <c r="MP89" s="0"/>
      <c r="MQ89" s="0"/>
      <c r="MR89" s="0"/>
      <c r="MS89" s="0"/>
      <c r="MT89" s="0"/>
      <c r="MU89" s="0"/>
      <c r="MV89" s="0"/>
      <c r="MW89" s="0"/>
      <c r="MX89" s="0"/>
      <c r="MY89" s="0"/>
      <c r="MZ89" s="0"/>
      <c r="NA89" s="0"/>
      <c r="NB89" s="0"/>
      <c r="NC89" s="0"/>
      <c r="ND89" s="0"/>
      <c r="NE89" s="0"/>
      <c r="NF89" s="0"/>
      <c r="NG89" s="0"/>
      <c r="NH89" s="0"/>
      <c r="NI89" s="0"/>
      <c r="NJ89" s="0"/>
      <c r="NK89" s="0"/>
      <c r="NL89" s="0"/>
      <c r="NM89" s="0"/>
      <c r="NN89" s="0"/>
      <c r="NO89" s="0"/>
      <c r="NP89" s="0"/>
      <c r="NQ89" s="0"/>
      <c r="NR89" s="0"/>
      <c r="NS89" s="0"/>
      <c r="NT89" s="0"/>
      <c r="NU89" s="0"/>
      <c r="NV89" s="0"/>
      <c r="NW89" s="0"/>
      <c r="NX89" s="0"/>
      <c r="NY89" s="0"/>
      <c r="NZ89" s="0"/>
      <c r="OA89" s="0"/>
      <c r="OB89" s="0"/>
      <c r="OC89" s="0"/>
      <c r="OD89" s="0"/>
      <c r="OE89" s="0"/>
      <c r="OF89" s="0"/>
      <c r="OG89" s="0"/>
      <c r="OH89" s="0"/>
      <c r="OI89" s="0"/>
      <c r="OJ89" s="0"/>
      <c r="OK89" s="0"/>
      <c r="OL89" s="0"/>
      <c r="OM89" s="0"/>
      <c r="ON89" s="0"/>
      <c r="OO89" s="0"/>
      <c r="OP89" s="0"/>
      <c r="OQ89" s="0"/>
      <c r="OR89" s="0"/>
      <c r="OS89" s="0"/>
      <c r="OT89" s="0"/>
      <c r="OU89" s="0"/>
      <c r="OV89" s="0"/>
      <c r="OW89" s="0"/>
      <c r="OX89" s="0"/>
      <c r="OY89" s="0"/>
      <c r="OZ89" s="0"/>
      <c r="PA89" s="0"/>
      <c r="PB89" s="0"/>
      <c r="PC89" s="0"/>
      <c r="PD89" s="0"/>
      <c r="PE89" s="0"/>
      <c r="PF89" s="0"/>
      <c r="PG89" s="0"/>
      <c r="PH89" s="0"/>
      <c r="PI89" s="0"/>
      <c r="PJ89" s="0"/>
      <c r="PK89" s="0"/>
      <c r="PL89" s="0"/>
      <c r="PM89" s="0"/>
      <c r="PN89" s="0"/>
      <c r="PO89" s="0"/>
      <c r="PP89" s="0"/>
      <c r="PQ89" s="0"/>
      <c r="PR89" s="0"/>
      <c r="PS89" s="0"/>
      <c r="PT89" s="0"/>
      <c r="PU89" s="0"/>
      <c r="PV89" s="0"/>
      <c r="PW89" s="0"/>
      <c r="PX89" s="0"/>
      <c r="PY89" s="0"/>
      <c r="PZ89" s="0"/>
      <c r="QA89" s="0"/>
      <c r="QB89" s="0"/>
      <c r="QC89" s="0"/>
      <c r="QD89" s="0"/>
      <c r="QE89" s="0"/>
      <c r="QF89" s="0"/>
      <c r="QG89" s="0"/>
      <c r="QH89" s="0"/>
      <c r="QI89" s="0"/>
      <c r="QJ89" s="0"/>
      <c r="QK89" s="0"/>
      <c r="QL89" s="0"/>
      <c r="QM89" s="0"/>
      <c r="QN89" s="0"/>
      <c r="QO89" s="0"/>
      <c r="QP89" s="0"/>
      <c r="QQ89" s="0"/>
      <c r="QR89" s="0"/>
      <c r="QS89" s="0"/>
      <c r="QT89" s="0"/>
      <c r="QU89" s="0"/>
      <c r="QV89" s="0"/>
      <c r="QW89" s="0"/>
      <c r="QX89" s="0"/>
      <c r="QY89" s="0"/>
      <c r="QZ89" s="0"/>
      <c r="RA89" s="0"/>
      <c r="RB89" s="0"/>
      <c r="RC89" s="0"/>
      <c r="RD89" s="0"/>
      <c r="RE89" s="0"/>
      <c r="RF89" s="0"/>
      <c r="RG89" s="0"/>
      <c r="RH89" s="0"/>
      <c r="RI89" s="0"/>
      <c r="RJ89" s="0"/>
      <c r="RK89" s="0"/>
      <c r="RL89" s="0"/>
      <c r="RM89" s="0"/>
      <c r="RN89" s="0"/>
      <c r="RO89" s="0"/>
      <c r="RP89" s="0"/>
      <c r="RQ89" s="0"/>
      <c r="RR89" s="0"/>
      <c r="RS89" s="0"/>
      <c r="RT89" s="0"/>
      <c r="RU89" s="0"/>
      <c r="RV89" s="0"/>
      <c r="RW89" s="0"/>
      <c r="RX89" s="0"/>
      <c r="RY89" s="0"/>
      <c r="RZ89" s="0"/>
      <c r="SA89" s="0"/>
      <c r="SB89" s="0"/>
      <c r="SC89" s="0"/>
      <c r="SD89" s="0"/>
      <c r="SE89" s="0"/>
      <c r="SF89" s="0"/>
      <c r="SG89" s="0"/>
      <c r="SH89" s="0"/>
      <c r="SI89" s="0"/>
      <c r="SJ89" s="0"/>
      <c r="SK89" s="0"/>
      <c r="SL89" s="0"/>
      <c r="SM89" s="0"/>
      <c r="SN89" s="0"/>
      <c r="SO89" s="0"/>
      <c r="SP89" s="0"/>
      <c r="SQ89" s="0"/>
      <c r="SR89" s="0"/>
      <c r="SS89" s="0"/>
      <c r="ST89" s="0"/>
      <c r="SU89" s="0"/>
      <c r="SV89" s="0"/>
      <c r="SW89" s="0"/>
      <c r="SX89" s="0"/>
      <c r="SY89" s="0"/>
      <c r="SZ89" s="0"/>
      <c r="TA89" s="0"/>
      <c r="TB89" s="0"/>
      <c r="TC89" s="0"/>
      <c r="TD89" s="0"/>
      <c r="TE89" s="0"/>
      <c r="TF89" s="0"/>
      <c r="TG89" s="0"/>
      <c r="TH89" s="0"/>
      <c r="TI89" s="0"/>
      <c r="TJ89" s="0"/>
      <c r="TK89" s="0"/>
      <c r="TL89" s="0"/>
      <c r="TM89" s="0"/>
      <c r="TN89" s="0"/>
      <c r="TO89" s="0"/>
      <c r="TP89" s="0"/>
      <c r="TQ89" s="0"/>
      <c r="TR89" s="0"/>
      <c r="TS89" s="0"/>
      <c r="TT89" s="0"/>
      <c r="TU89" s="0"/>
      <c r="TV89" s="0"/>
      <c r="TW89" s="0"/>
      <c r="TX89" s="0"/>
      <c r="TY89" s="0"/>
      <c r="TZ89" s="0"/>
      <c r="UA89" s="0"/>
      <c r="UB89" s="0"/>
      <c r="UC89" s="0"/>
      <c r="UD89" s="0"/>
      <c r="UE89" s="0"/>
      <c r="UF89" s="0"/>
      <c r="UG89" s="0"/>
      <c r="UH89" s="0"/>
      <c r="UI89" s="0"/>
      <c r="UJ89" s="0"/>
      <c r="UK89" s="0"/>
      <c r="UL89" s="0"/>
      <c r="UM89" s="0"/>
      <c r="UN89" s="0"/>
      <c r="UO89" s="0"/>
      <c r="UP89" s="0"/>
      <c r="UQ89" s="0"/>
      <c r="UR89" s="0"/>
      <c r="US89" s="0"/>
      <c r="UT89" s="0"/>
      <c r="UU89" s="0"/>
      <c r="UV89" s="0"/>
      <c r="UW89" s="0"/>
      <c r="UX89" s="0"/>
      <c r="UY89" s="0"/>
      <c r="UZ89" s="0"/>
      <c r="VA89" s="0"/>
      <c r="VB89" s="0"/>
      <c r="VC89" s="0"/>
      <c r="VD89" s="0"/>
      <c r="VE89" s="0"/>
      <c r="VF89" s="0"/>
      <c r="VG89" s="0"/>
      <c r="VH89" s="0"/>
      <c r="VI89" s="0"/>
      <c r="VJ89" s="0"/>
      <c r="VK89" s="0"/>
      <c r="VL89" s="0"/>
      <c r="VM89" s="0"/>
      <c r="VN89" s="0"/>
      <c r="VO89" s="0"/>
      <c r="VP89" s="0"/>
      <c r="VQ89" s="0"/>
      <c r="VR89" s="0"/>
      <c r="VS89" s="0"/>
      <c r="VT89" s="0"/>
      <c r="VU89" s="0"/>
      <c r="VV89" s="0"/>
      <c r="VW89" s="0"/>
      <c r="VX89" s="0"/>
      <c r="VY89" s="0"/>
      <c r="VZ89" s="0"/>
      <c r="WA89" s="0"/>
      <c r="WB89" s="0"/>
      <c r="WC89" s="0"/>
      <c r="WD89" s="0"/>
      <c r="WE89" s="0"/>
      <c r="WF89" s="0"/>
      <c r="WG89" s="0"/>
      <c r="WH89" s="0"/>
      <c r="WI89" s="0"/>
      <c r="WJ89" s="0"/>
      <c r="WK89" s="0"/>
      <c r="WL89" s="0"/>
      <c r="WM89" s="0"/>
      <c r="WN89" s="0"/>
      <c r="WO89" s="0"/>
      <c r="WP89" s="0"/>
      <c r="WQ89" s="0"/>
      <c r="WR89" s="0"/>
      <c r="WS89" s="0"/>
      <c r="WT89" s="0"/>
      <c r="WU89" s="0"/>
      <c r="WV89" s="0"/>
      <c r="WW89" s="0"/>
      <c r="WX89" s="0"/>
      <c r="WY89" s="0"/>
      <c r="WZ89" s="0"/>
      <c r="XA89" s="0"/>
      <c r="XB89" s="0"/>
      <c r="XC89" s="0"/>
      <c r="XD89" s="0"/>
      <c r="XE89" s="0"/>
      <c r="XF89" s="0"/>
      <c r="XG89" s="0"/>
      <c r="XH89" s="0"/>
      <c r="XI89" s="0"/>
      <c r="XJ89" s="0"/>
      <c r="XK89" s="0"/>
      <c r="XL89" s="0"/>
      <c r="XM89" s="0"/>
      <c r="XN89" s="0"/>
      <c r="XO89" s="0"/>
      <c r="XP89" s="0"/>
      <c r="XQ89" s="0"/>
      <c r="XR89" s="0"/>
      <c r="XS89" s="0"/>
      <c r="XT89" s="0"/>
      <c r="XU89" s="0"/>
      <c r="XV89" s="0"/>
      <c r="XW89" s="0"/>
      <c r="XX89" s="0"/>
      <c r="XY89" s="0"/>
      <c r="XZ89" s="0"/>
      <c r="YA89" s="0"/>
      <c r="YB89" s="0"/>
      <c r="YC89" s="0"/>
      <c r="YD89" s="0"/>
      <c r="YE89" s="0"/>
      <c r="YF89" s="0"/>
      <c r="YG89" s="0"/>
      <c r="YH89" s="0"/>
      <c r="YI89" s="0"/>
      <c r="YJ89" s="0"/>
      <c r="YK89" s="0"/>
      <c r="YL89" s="0"/>
      <c r="YM89" s="0"/>
      <c r="YN89" s="0"/>
      <c r="YO89" s="0"/>
      <c r="YP89" s="0"/>
      <c r="YQ89" s="0"/>
      <c r="YR89" s="0"/>
      <c r="YS89" s="0"/>
      <c r="YT89" s="0"/>
      <c r="YU89" s="0"/>
      <c r="YV89" s="0"/>
      <c r="YW89" s="0"/>
      <c r="YX89" s="0"/>
      <c r="YY89" s="0"/>
      <c r="YZ89" s="0"/>
      <c r="ZA89" s="0"/>
      <c r="ZB89" s="0"/>
      <c r="ZC89" s="0"/>
      <c r="ZD89" s="0"/>
      <c r="ZE89" s="0"/>
      <c r="ZF89" s="0"/>
      <c r="ZG89" s="0"/>
      <c r="ZH89" s="0"/>
      <c r="ZI89" s="0"/>
      <c r="ZJ89" s="0"/>
      <c r="ZK89" s="0"/>
      <c r="ZL89" s="0"/>
      <c r="ZM89" s="0"/>
      <c r="ZN89" s="0"/>
      <c r="ZO89" s="0"/>
      <c r="ZP89" s="0"/>
      <c r="ZQ89" s="0"/>
      <c r="ZR89" s="0"/>
      <c r="ZS89" s="0"/>
      <c r="ZT89" s="0"/>
      <c r="ZU89" s="0"/>
      <c r="ZV89" s="0"/>
      <c r="ZW89" s="0"/>
      <c r="ZX89" s="0"/>
      <c r="ZY89" s="0"/>
      <c r="ZZ89" s="0"/>
      <c r="AAA89" s="0"/>
      <c r="AAB89" s="0"/>
      <c r="AAC89" s="0"/>
      <c r="AAD89" s="0"/>
      <c r="AAE89" s="0"/>
      <c r="AAF89" s="0"/>
      <c r="AAG89" s="0"/>
      <c r="AAH89" s="0"/>
      <c r="AAI89" s="0"/>
      <c r="AAJ89" s="0"/>
      <c r="AAK89" s="0"/>
      <c r="AAL89" s="0"/>
      <c r="AAM89" s="0"/>
      <c r="AAN89" s="0"/>
      <c r="AAO89" s="0"/>
      <c r="AAP89" s="0"/>
      <c r="AAQ89" s="0"/>
      <c r="AAR89" s="0"/>
      <c r="AAS89" s="0"/>
      <c r="AAT89" s="0"/>
      <c r="AAU89" s="0"/>
      <c r="AAV89" s="0"/>
      <c r="AAW89" s="0"/>
      <c r="AAX89" s="0"/>
      <c r="AAY89" s="0"/>
      <c r="AAZ89" s="0"/>
      <c r="ABA89" s="0"/>
      <c r="ABB89" s="0"/>
      <c r="ABC89" s="0"/>
      <c r="ABD89" s="0"/>
      <c r="ABE89" s="0"/>
      <c r="ABF89" s="0"/>
      <c r="ABG89" s="0"/>
      <c r="ABH89" s="0"/>
      <c r="ABI89" s="0"/>
      <c r="ABJ89" s="0"/>
      <c r="ABK89" s="0"/>
      <c r="ABL89" s="0"/>
      <c r="ABM89" s="0"/>
      <c r="ABN89" s="0"/>
      <c r="ABO89" s="0"/>
      <c r="ABP89" s="0"/>
      <c r="ABQ89" s="0"/>
      <c r="ABR89" s="0"/>
      <c r="ABS89" s="0"/>
      <c r="ABT89" s="0"/>
      <c r="ABU89" s="0"/>
      <c r="ABV89" s="0"/>
      <c r="ABW89" s="0"/>
      <c r="ABX89" s="0"/>
      <c r="ABY89" s="0"/>
      <c r="ABZ89" s="0"/>
      <c r="ACA89" s="0"/>
      <c r="ACB89" s="0"/>
      <c r="ACC89" s="0"/>
      <c r="ACD89" s="0"/>
      <c r="ACE89" s="0"/>
      <c r="ACF89" s="0"/>
      <c r="ACG89" s="0"/>
      <c r="ACH89" s="0"/>
      <c r="ACI89" s="0"/>
      <c r="ACJ89" s="0"/>
      <c r="ACK89" s="0"/>
      <c r="ACL89" s="0"/>
      <c r="ACM89" s="0"/>
      <c r="ACN89" s="0"/>
      <c r="ACO89" s="0"/>
      <c r="ACP89" s="0"/>
      <c r="ACQ89" s="0"/>
      <c r="ACR89" s="0"/>
      <c r="ACS89" s="0"/>
      <c r="ACT89" s="0"/>
      <c r="ACU89" s="0"/>
      <c r="ACV89" s="0"/>
      <c r="ACW89" s="0"/>
      <c r="ACX89" s="0"/>
      <c r="ACY89" s="0"/>
      <c r="ACZ89" s="0"/>
      <c r="ADA89" s="0"/>
      <c r="ADB89" s="0"/>
      <c r="ADC89" s="0"/>
      <c r="ADD89" s="0"/>
      <c r="ADE89" s="0"/>
      <c r="ADF89" s="0"/>
      <c r="ADG89" s="0"/>
      <c r="ADH89" s="0"/>
      <c r="ADI89" s="0"/>
      <c r="ADJ89" s="0"/>
      <c r="ADK89" s="0"/>
      <c r="ADL89" s="0"/>
      <c r="ADM89" s="0"/>
      <c r="ADN89" s="0"/>
      <c r="ADO89" s="0"/>
      <c r="ADP89" s="0"/>
      <c r="ADQ89" s="0"/>
      <c r="ADR89" s="0"/>
      <c r="ADS89" s="0"/>
      <c r="ADT89" s="0"/>
      <c r="ADU89" s="0"/>
      <c r="ADV89" s="0"/>
      <c r="ADW89" s="0"/>
      <c r="ADX89" s="0"/>
      <c r="ADY89" s="0"/>
      <c r="ADZ89" s="0"/>
      <c r="AEA89" s="0"/>
      <c r="AEB89" s="0"/>
      <c r="AEC89" s="0"/>
      <c r="AED89" s="0"/>
      <c r="AEE89" s="0"/>
      <c r="AEF89" s="0"/>
      <c r="AEG89" s="0"/>
      <c r="AEH89" s="0"/>
      <c r="AEI89" s="0"/>
      <c r="AEJ89" s="0"/>
      <c r="AEK89" s="0"/>
      <c r="AEL89" s="0"/>
      <c r="AEM89" s="0"/>
      <c r="AEN89" s="0"/>
      <c r="AEO89" s="0"/>
      <c r="AEP89" s="0"/>
      <c r="AEQ89" s="0"/>
      <c r="AER89" s="0"/>
      <c r="AES89" s="0"/>
      <c r="AET89" s="0"/>
      <c r="AEU89" s="0"/>
      <c r="AEV89" s="0"/>
      <c r="AEW89" s="0"/>
      <c r="AEX89" s="0"/>
      <c r="AEY89" s="0"/>
      <c r="AEZ89" s="0"/>
      <c r="AFA89" s="0"/>
      <c r="AFB89" s="0"/>
      <c r="AFC89" s="0"/>
      <c r="AFD89" s="0"/>
      <c r="AFE89" s="0"/>
      <c r="AFF89" s="0"/>
      <c r="AFG89" s="0"/>
      <c r="AFH89" s="0"/>
      <c r="AFI89" s="0"/>
      <c r="AFJ89" s="0"/>
      <c r="AFK89" s="0"/>
      <c r="AFL89" s="0"/>
      <c r="AFM89" s="0"/>
      <c r="AFN89" s="0"/>
      <c r="AFO89" s="0"/>
      <c r="AFP89" s="0"/>
      <c r="AFQ89" s="0"/>
      <c r="AFR89" s="0"/>
      <c r="AFS89" s="0"/>
      <c r="AFT89" s="0"/>
      <c r="AFU89" s="0"/>
      <c r="AFV89" s="0"/>
      <c r="AFW89" s="0"/>
      <c r="AFX89" s="0"/>
      <c r="AFY89" s="0"/>
      <c r="AFZ89" s="0"/>
      <c r="AGA89" s="0"/>
      <c r="AGB89" s="0"/>
      <c r="AGC89" s="0"/>
      <c r="AGD89" s="0"/>
      <c r="AGE89" s="0"/>
      <c r="AGF89" s="0"/>
      <c r="AGG89" s="0"/>
      <c r="AGH89" s="0"/>
      <c r="AGI89" s="0"/>
      <c r="AGJ89" s="0"/>
      <c r="AGK89" s="0"/>
      <c r="AGL89" s="0"/>
      <c r="AGM89" s="0"/>
      <c r="AGN89" s="0"/>
      <c r="AGO89" s="0"/>
      <c r="AGP89" s="0"/>
      <c r="AGQ89" s="0"/>
      <c r="AGR89" s="0"/>
      <c r="AGS89" s="0"/>
      <c r="AGT89" s="0"/>
      <c r="AGU89" s="0"/>
      <c r="AGV89" s="0"/>
      <c r="AGW89" s="0"/>
      <c r="AGX89" s="0"/>
      <c r="AGY89" s="0"/>
      <c r="AGZ89" s="0"/>
      <c r="AHA89" s="0"/>
      <c r="AHB89" s="0"/>
      <c r="AHC89" s="0"/>
      <c r="AHD89" s="0"/>
      <c r="AHE89" s="0"/>
      <c r="AHF89" s="0"/>
      <c r="AHG89" s="0"/>
      <c r="AHH89" s="0"/>
      <c r="AHI89" s="0"/>
      <c r="AHJ89" s="0"/>
      <c r="AHK89" s="0"/>
      <c r="AHL89" s="0"/>
      <c r="AHM89" s="0"/>
      <c r="AHN89" s="0"/>
      <c r="AHO89" s="0"/>
      <c r="AHP89" s="0"/>
      <c r="AHQ89" s="0"/>
      <c r="AHR89" s="0"/>
      <c r="AHS89" s="0"/>
      <c r="AHT89" s="0"/>
      <c r="AHU89" s="0"/>
      <c r="AHV89" s="0"/>
      <c r="AHW89" s="0"/>
      <c r="AHX89" s="0"/>
      <c r="AHY89" s="0"/>
      <c r="AHZ89" s="0"/>
      <c r="AIA89" s="0"/>
      <c r="AIB89" s="0"/>
      <c r="AIC89" s="0"/>
      <c r="AID89" s="0"/>
      <c r="AIE89" s="0"/>
      <c r="AIF89" s="0"/>
      <c r="AIG89" s="0"/>
      <c r="AIH89" s="0"/>
      <c r="AII89" s="0"/>
      <c r="AIJ89" s="0"/>
      <c r="AIK89" s="0"/>
      <c r="AIL89" s="0"/>
      <c r="AIM89" s="0"/>
      <c r="AIN89" s="0"/>
      <c r="AIO89" s="0"/>
      <c r="AIP89" s="0"/>
      <c r="AIQ89" s="0"/>
      <c r="AIR89" s="0"/>
      <c r="AIS89" s="0"/>
      <c r="AIT89" s="0"/>
      <c r="AIU89" s="0"/>
      <c r="AIV89" s="0"/>
      <c r="AIW89" s="0"/>
      <c r="AIX89" s="0"/>
      <c r="AIY89" s="0"/>
      <c r="AIZ89" s="0"/>
      <c r="AJA89" s="0"/>
      <c r="AJB89" s="0"/>
      <c r="AJC89" s="0"/>
      <c r="AJD89" s="0"/>
      <c r="AJE89" s="0"/>
      <c r="AJF89" s="0"/>
      <c r="AJG89" s="0"/>
      <c r="AJH89" s="0"/>
      <c r="AJI89" s="0"/>
      <c r="AJJ89" s="0"/>
      <c r="AJK89" s="0"/>
      <c r="AJL89" s="0"/>
      <c r="AJM89" s="0"/>
      <c r="AJN89" s="0"/>
      <c r="AJO89" s="0"/>
      <c r="AJP89" s="0"/>
      <c r="AJQ89" s="0"/>
      <c r="AJR89" s="0"/>
      <c r="AJS89" s="0"/>
      <c r="AJT89" s="0"/>
      <c r="AJU89" s="0"/>
      <c r="AJV89" s="0"/>
      <c r="AJW89" s="0"/>
      <c r="AJX89" s="0"/>
      <c r="AJY89" s="0"/>
      <c r="AJZ89" s="0"/>
      <c r="AKA89" s="0"/>
      <c r="AKB89" s="0"/>
      <c r="AKC89" s="0"/>
      <c r="AKD89" s="0"/>
      <c r="AKE89" s="0"/>
      <c r="AKF89" s="0"/>
      <c r="AKG89" s="0"/>
      <c r="AKH89" s="0"/>
      <c r="AKI89" s="0"/>
      <c r="AKJ89" s="0"/>
      <c r="AKK89" s="0"/>
      <c r="AKL89" s="0"/>
      <c r="AKM89" s="0"/>
      <c r="AKN89" s="0"/>
      <c r="AKO89" s="0"/>
      <c r="AKP89" s="0"/>
      <c r="AKQ89" s="0"/>
      <c r="AKR89" s="0"/>
      <c r="AKS89" s="0"/>
      <c r="AKT89" s="0"/>
      <c r="AKU89" s="0"/>
      <c r="AKV89" s="0"/>
      <c r="AKW89" s="0"/>
      <c r="AKX89" s="0"/>
      <c r="AKY89" s="0"/>
      <c r="AKZ89" s="0"/>
      <c r="ALA89" s="0"/>
      <c r="ALB89" s="0"/>
      <c r="ALC89" s="0"/>
      <c r="ALD89" s="0"/>
      <c r="ALE89" s="0"/>
      <c r="ALF89" s="0"/>
      <c r="ALG89" s="0"/>
      <c r="ALH89" s="0"/>
      <c r="ALI89" s="0"/>
      <c r="ALJ89" s="0"/>
      <c r="ALK89" s="0"/>
      <c r="ALL89" s="0"/>
      <c r="ALM89" s="0"/>
      <c r="ALN89" s="0"/>
      <c r="ALO89" s="0"/>
      <c r="ALP89" s="0"/>
      <c r="ALQ89" s="0"/>
      <c r="ALR89" s="0"/>
      <c r="ALS89" s="0"/>
      <c r="ALT89" s="0"/>
      <c r="ALU89" s="0"/>
      <c r="ALV89" s="0"/>
      <c r="ALW89" s="0"/>
      <c r="ALX89" s="0"/>
      <c r="ALY89" s="0"/>
      <c r="ALZ89" s="0"/>
      <c r="AMA89" s="0"/>
      <c r="AMB89" s="0"/>
      <c r="AMC89" s="0"/>
      <c r="AMD89" s="0"/>
      <c r="AME89" s="0"/>
      <c r="AMF89" s="0"/>
      <c r="AMG89" s="0"/>
      <c r="AMH89" s="0"/>
      <c r="AMI89" s="0"/>
      <c r="AMJ89" s="0"/>
    </row>
    <row r="90" customFormat="false" ht="30" hidden="false" customHeight="true" outlineLevel="0" collapsed="false">
      <c r="A90" s="554" t="n">
        <v>77</v>
      </c>
      <c r="B90" s="555" t="str">
        <f aca="false">IF(基本情報入力シート!C115="","",基本情報入力シート!C115)</f>
        <v>
        </v>
      </c>
      <c r="C90" s="555"/>
      <c r="D90" s="555"/>
      <c r="E90" s="555"/>
      <c r="F90" s="555"/>
      <c r="G90" s="555"/>
      <c r="H90" s="555"/>
      <c r="I90" s="555"/>
      <c r="J90" s="556" t="str">
        <f aca="false">IF(基本情報入力シート!M115="","",基本情報入力シート!M115)</f>
        <v>
        </v>
      </c>
      <c r="K90" s="557" t="str">
        <f aca="false">IF(基本情報入力シート!R115="","",基本情報入力シート!R115)</f>
        <v>
        </v>
      </c>
      <c r="L90" s="557" t="str">
        <f aca="false">IF(基本情報入力シート!W115="","",基本情報入力シート!W115)</f>
        <v>
        </v>
      </c>
      <c r="M90" s="556" t="str">
        <f aca="false">IF(基本情報入力シート!X115="","",基本情報入力シート!X115)</f>
        <v>
        </v>
      </c>
      <c r="N90" s="558" t="str">
        <f aca="false">IF(基本情報入力シート!Y115="","",基本情報入力シート!Y115)</f>
        <v>
        </v>
      </c>
      <c r="O90" s="559"/>
      <c r="P90" s="597"/>
      <c r="Q90" s="598"/>
      <c r="R90" s="598"/>
      <c r="S90" s="562" t="e">
        <f aca="false">IFERROR(ROUNDDOWN(Q90*VLOOKUP(N90,),0))</f>
        <v>#VALUE!</v>
      </c>
      <c r="T90" s="599"/>
      <c r="U90" s="564" t="e">
        <f aca="false">IFERROR(IF(AG90&lt;&gt;"",Q90*VLOOKUP(N90,)))</f>
        <v>#VALUE!</v>
      </c>
      <c r="V90" s="565"/>
      <c r="W90" s="566"/>
      <c r="X90" s="566"/>
      <c r="Y90" s="567"/>
      <c r="Z90" s="568"/>
      <c r="AA90" s="569" t="e">
        <f aca="false">IFERROR(IF(Y90="ー", "", ROUNDDOWN(Z90*VLOOKUP(N90,),0)))</f>
        <v>#VALUE!</v>
      </c>
      <c r="AB90" s="570"/>
      <c r="AC90" s="564" t="e">
        <f aca="false">IFERROR(IF(AG90&lt;&gt;"",Z90*VLOOKUP(N90,)))</f>
        <v>#VALUE!</v>
      </c>
      <c r="AD90" s="564"/>
      <c r="AE90" s="571"/>
      <c r="AF90" s="572"/>
      <c r="AG90" s="547" t="e">
        <f aca="false">IFERROR(VLOOKUP(O90,))</f>
        <v>#VALUE!</v>
      </c>
      <c r="AH90" s="548" t="e">
        <f aca="false">IFERROR(VLOOKUP(N90,))</f>
        <v>#VALUE!</v>
      </c>
      <c r="AI90" s="549" t="e">
        <f aca="false">IF(AND(OR(P90="処遇改善加算Ⅰ",P90="処遇改善加算Ⅱ"),AH90="対象"), 1,"")</f>
        <v>#VALUE!</v>
      </c>
      <c r="AJ90" s="550" t="str">
        <f aca="false">IF(OR(Y90="処遇改善加算Ⅰ",Y90="処遇改善加算Ⅱ"),IF(AND(N90&lt;&gt;"訪問型サービス（総合事業）",N90&lt;&gt;"通所型サービス（総合事業）",N90&lt;&gt;"（介護予防）短期入所生活介護",N90&lt;&gt;"（介護予防）短期入所療養介護（老健）",N90&lt;&gt;"（介護予防）短期入所療養介護 （病院等（老健以外）)",N90&lt;&gt;"（介護予防）短期入所療養介護（医療院）"),1,""),"")</f>
        <v>
        </v>
      </c>
      <c r="AK90" s="551"/>
      <c r="AL90" s="551"/>
      <c r="AM90" s="473"/>
      <c r="AN90" s="473"/>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30" hidden="false" customHeight="true" outlineLevel="0" collapsed="false">
      <c r="A91" s="554" t="n">
        <v>78</v>
      </c>
      <c r="B91" s="555" t="str">
        <f aca="false">IF(基本情報入力シート!C116="","",基本情報入力シート!C116)</f>
        <v>
        </v>
      </c>
      <c r="C91" s="555"/>
      <c r="D91" s="555"/>
      <c r="E91" s="555"/>
      <c r="F91" s="555"/>
      <c r="G91" s="555"/>
      <c r="H91" s="555"/>
      <c r="I91" s="555"/>
      <c r="J91" s="556" t="str">
        <f aca="false">IF(基本情報入力シート!M116="","",基本情報入力シート!M116)</f>
        <v>
        </v>
      </c>
      <c r="K91" s="557" t="str">
        <f aca="false">IF(基本情報入力シート!R116="","",基本情報入力シート!R116)</f>
        <v>
        </v>
      </c>
      <c r="L91" s="557" t="str">
        <f aca="false">IF(基本情報入力シート!W116="","",基本情報入力シート!W116)</f>
        <v>
        </v>
      </c>
      <c r="M91" s="556" t="str">
        <f aca="false">IF(基本情報入力シート!X116="","",基本情報入力シート!X116)</f>
        <v>
        </v>
      </c>
      <c r="N91" s="558" t="str">
        <f aca="false">IF(基本情報入力シート!Y116="","",基本情報入力シート!Y116)</f>
        <v>
        </v>
      </c>
      <c r="O91" s="559"/>
      <c r="P91" s="597"/>
      <c r="Q91" s="598"/>
      <c r="R91" s="598"/>
      <c r="S91" s="562" t="e">
        <f aca="false">IFERROR(ROUNDDOWN(Q91*VLOOKUP(N91,),0))</f>
        <v>#VALUE!</v>
      </c>
      <c r="T91" s="599"/>
      <c r="U91" s="564" t="e">
        <f aca="false">IFERROR(IF(AG91&lt;&gt;"",Q91*VLOOKUP(N91,)))</f>
        <v>#VALUE!</v>
      </c>
      <c r="V91" s="565"/>
      <c r="W91" s="566"/>
      <c r="X91" s="566"/>
      <c r="Y91" s="567"/>
      <c r="Z91" s="568"/>
      <c r="AA91" s="569" t="e">
        <f aca="false">IFERROR(IF(Y91="ー", "", ROUNDDOWN(Z91*VLOOKUP(N91,),0)))</f>
        <v>#VALUE!</v>
      </c>
      <c r="AB91" s="570"/>
      <c r="AC91" s="564" t="e">
        <f aca="false">IFERROR(IF(AG91&lt;&gt;"",Z91*VLOOKUP(N91,)))</f>
        <v>#VALUE!</v>
      </c>
      <c r="AD91" s="564"/>
      <c r="AE91" s="571"/>
      <c r="AF91" s="572"/>
      <c r="AG91" s="547" t="e">
        <f aca="false">IFERROR(VLOOKUP(O91,))</f>
        <v>#VALUE!</v>
      </c>
      <c r="AH91" s="548" t="e">
        <f aca="false">IFERROR(VLOOKUP(N91,))</f>
        <v>#VALUE!</v>
      </c>
      <c r="AI91" s="549" t="e">
        <f aca="false">IF(AND(OR(P91="処遇改善加算Ⅰ",P91="処遇改善加算Ⅱ"),AH91="対象"), 1,"")</f>
        <v>#VALUE!</v>
      </c>
      <c r="AJ91" s="550" t="str">
        <f aca="false">IF(OR(Y91="処遇改善加算Ⅰ",Y91="処遇改善加算Ⅱ"),IF(AND(N91&lt;&gt;"訪問型サービス（総合事業）",N91&lt;&gt;"通所型サービス（総合事業）",N91&lt;&gt;"（介護予防）短期入所生活介護",N91&lt;&gt;"（介護予防）短期入所療養介護（老健）",N91&lt;&gt;"（介護予防）短期入所療養介護 （病院等（老健以外）)",N91&lt;&gt;"（介護予防）短期入所療養介護（医療院）"),1,""),"")</f>
        <v>
        </v>
      </c>
      <c r="AK91" s="551"/>
      <c r="AL91" s="551"/>
      <c r="AM91" s="473"/>
      <c r="AN91" s="473"/>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30" hidden="false" customHeight="true" outlineLevel="0" collapsed="false">
      <c r="A92" s="554" t="n">
        <v>79</v>
      </c>
      <c r="B92" s="555" t="str">
        <f aca="false">IF(基本情報入力シート!C117="","",基本情報入力シート!C117)</f>
        <v>
        </v>
      </c>
      <c r="C92" s="555"/>
      <c r="D92" s="555"/>
      <c r="E92" s="555"/>
      <c r="F92" s="555"/>
      <c r="G92" s="555"/>
      <c r="H92" s="555"/>
      <c r="I92" s="555"/>
      <c r="J92" s="556" t="str">
        <f aca="false">IF(基本情報入力シート!M117="","",基本情報入力シート!M117)</f>
        <v>
        </v>
      </c>
      <c r="K92" s="557" t="str">
        <f aca="false">IF(基本情報入力シート!R117="","",基本情報入力シート!R117)</f>
        <v>
        </v>
      </c>
      <c r="L92" s="557" t="str">
        <f aca="false">IF(基本情報入力シート!W117="","",基本情報入力シート!W117)</f>
        <v>
        </v>
      </c>
      <c r="M92" s="556" t="str">
        <f aca="false">IF(基本情報入力シート!X117="","",基本情報入力シート!X117)</f>
        <v>
        </v>
      </c>
      <c r="N92" s="558" t="str">
        <f aca="false">IF(基本情報入力シート!Y117="","",基本情報入力シート!Y117)</f>
        <v>
        </v>
      </c>
      <c r="O92" s="559"/>
      <c r="P92" s="597"/>
      <c r="Q92" s="598"/>
      <c r="R92" s="598"/>
      <c r="S92" s="562" t="e">
        <f aca="false">IFERROR(ROUNDDOWN(Q92*VLOOKUP(N92,),0))</f>
        <v>#VALUE!</v>
      </c>
      <c r="T92" s="599"/>
      <c r="U92" s="564" t="e">
        <f aca="false">IFERROR(IF(AG92&lt;&gt;"",Q92*VLOOKUP(N92,)))</f>
        <v>#VALUE!</v>
      </c>
      <c r="V92" s="565"/>
      <c r="W92" s="566"/>
      <c r="X92" s="566"/>
      <c r="Y92" s="567"/>
      <c r="Z92" s="568"/>
      <c r="AA92" s="569" t="e">
        <f aca="false">IFERROR(IF(Y92="ー", "", ROUNDDOWN(Z92*VLOOKUP(N92,),0)))</f>
        <v>#VALUE!</v>
      </c>
      <c r="AB92" s="570"/>
      <c r="AC92" s="564" t="e">
        <f aca="false">IFERROR(IF(AG92&lt;&gt;"",Z92*VLOOKUP(N92,)))</f>
        <v>#VALUE!</v>
      </c>
      <c r="AD92" s="564"/>
      <c r="AE92" s="571"/>
      <c r="AF92" s="572"/>
      <c r="AG92" s="547" t="e">
        <f aca="false">IFERROR(VLOOKUP(O92,))</f>
        <v>#VALUE!</v>
      </c>
      <c r="AH92" s="548" t="e">
        <f aca="false">IFERROR(VLOOKUP(N92,))</f>
        <v>#VALUE!</v>
      </c>
      <c r="AI92" s="549" t="e">
        <f aca="false">IF(AND(OR(P92="処遇改善加算Ⅰ",P92="処遇改善加算Ⅱ"),AH92="対象"), 1,"")</f>
        <v>#VALUE!</v>
      </c>
      <c r="AJ92" s="550" t="str">
        <f aca="false">IF(OR(Y92="処遇改善加算Ⅰ",Y92="処遇改善加算Ⅱ"),IF(AND(N92&lt;&gt;"訪問型サービス（総合事業）",N92&lt;&gt;"通所型サービス（総合事業）",N92&lt;&gt;"（介護予防）短期入所生活介護",N92&lt;&gt;"（介護予防）短期入所療養介護（老健）",N92&lt;&gt;"（介護予防）短期入所療養介護 （病院等（老健以外）)",N92&lt;&gt;"（介護予防）短期入所療養介護（医療院）"),1,""),"")</f>
        <v>
        </v>
      </c>
      <c r="AK92" s="551"/>
      <c r="AL92" s="551"/>
      <c r="AM92" s="473"/>
      <c r="AN92" s="473"/>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30" hidden="false" customHeight="true" outlineLevel="0" collapsed="false">
      <c r="A93" s="554" t="n">
        <v>80</v>
      </c>
      <c r="B93" s="555" t="str">
        <f aca="false">IF(基本情報入力シート!C118="","",基本情報入力シート!C118)</f>
        <v>
        </v>
      </c>
      <c r="C93" s="555"/>
      <c r="D93" s="555"/>
      <c r="E93" s="555"/>
      <c r="F93" s="555"/>
      <c r="G93" s="555"/>
      <c r="H93" s="555"/>
      <c r="I93" s="555"/>
      <c r="J93" s="556" t="str">
        <f aca="false">IF(基本情報入力シート!M118="","",基本情報入力シート!M118)</f>
        <v>
        </v>
      </c>
      <c r="K93" s="557" t="str">
        <f aca="false">IF(基本情報入力シート!R118="","",基本情報入力シート!R118)</f>
        <v>
        </v>
      </c>
      <c r="L93" s="557" t="str">
        <f aca="false">IF(基本情報入力シート!W118="","",基本情報入力シート!W118)</f>
        <v>
        </v>
      </c>
      <c r="M93" s="556" t="str">
        <f aca="false">IF(基本情報入力シート!X118="","",基本情報入力シート!X118)</f>
        <v>
        </v>
      </c>
      <c r="N93" s="558" t="str">
        <f aca="false">IF(基本情報入力シート!Y118="","",基本情報入力シート!Y118)</f>
        <v>
        </v>
      </c>
      <c r="O93" s="559"/>
      <c r="P93" s="597"/>
      <c r="Q93" s="598"/>
      <c r="R93" s="598"/>
      <c r="S93" s="562" t="e">
        <f aca="false">IFERROR(ROUNDDOWN(Q93*VLOOKUP(N93,),0))</f>
        <v>#VALUE!</v>
      </c>
      <c r="T93" s="599"/>
      <c r="U93" s="564" t="e">
        <f aca="false">IFERROR(IF(AG93&lt;&gt;"",Q93*VLOOKUP(N93,)))</f>
        <v>#VALUE!</v>
      </c>
      <c r="V93" s="565"/>
      <c r="W93" s="566"/>
      <c r="X93" s="566"/>
      <c r="Y93" s="567"/>
      <c r="Z93" s="568"/>
      <c r="AA93" s="569" t="e">
        <f aca="false">IFERROR(IF(Y93="ー", "", ROUNDDOWN(Z93*VLOOKUP(N93,),0)))</f>
        <v>#VALUE!</v>
      </c>
      <c r="AB93" s="570"/>
      <c r="AC93" s="564" t="e">
        <f aca="false">IFERROR(IF(AG93&lt;&gt;"",Z93*VLOOKUP(N93,)))</f>
        <v>#VALUE!</v>
      </c>
      <c r="AD93" s="564"/>
      <c r="AE93" s="571"/>
      <c r="AF93" s="572"/>
      <c r="AG93" s="547" t="e">
        <f aca="false">IFERROR(VLOOKUP(O93,))</f>
        <v>#VALUE!</v>
      </c>
      <c r="AH93" s="548" t="e">
        <f aca="false">IFERROR(VLOOKUP(N93,))</f>
        <v>#VALUE!</v>
      </c>
      <c r="AI93" s="549" t="e">
        <f aca="false">IF(AND(OR(P93="処遇改善加算Ⅰ",P93="処遇改善加算Ⅱ"),AH93="対象"), 1,"")</f>
        <v>#VALUE!</v>
      </c>
      <c r="AJ93" s="550" t="str">
        <f aca="false">IF(OR(Y93="処遇改善加算Ⅰ",Y93="処遇改善加算Ⅱ"),IF(AND(N93&lt;&gt;"訪問型サービス（総合事業）",N93&lt;&gt;"通所型サービス（総合事業）",N93&lt;&gt;"（介護予防）短期入所生活介護",N93&lt;&gt;"（介護予防）短期入所療養介護（老健）",N93&lt;&gt;"（介護予防）短期入所療養介護 （病院等（老健以外）)",N93&lt;&gt;"（介護予防）短期入所療養介護（医療院）"),1,""),"")</f>
        <v>
        </v>
      </c>
      <c r="AK93" s="551"/>
      <c r="AL93" s="551"/>
      <c r="AM93" s="473"/>
      <c r="AN93" s="473"/>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30" hidden="false" customHeight="true" outlineLevel="0" collapsed="false">
      <c r="A94" s="554" t="n">
        <v>81</v>
      </c>
      <c r="B94" s="555" t="str">
        <f aca="false">IF(基本情報入力シート!C119="","",基本情報入力シート!C119)</f>
        <v>
        </v>
      </c>
      <c r="C94" s="555"/>
      <c r="D94" s="555"/>
      <c r="E94" s="555"/>
      <c r="F94" s="555"/>
      <c r="G94" s="555"/>
      <c r="H94" s="555"/>
      <c r="I94" s="555"/>
      <c r="J94" s="556" t="str">
        <f aca="false">IF(基本情報入力シート!M119="","",基本情報入力シート!M119)</f>
        <v>
        </v>
      </c>
      <c r="K94" s="557" t="str">
        <f aca="false">IF(基本情報入力シート!R119="","",基本情報入力シート!R119)</f>
        <v>
        </v>
      </c>
      <c r="L94" s="557" t="str">
        <f aca="false">IF(基本情報入力シート!W119="","",基本情報入力シート!W119)</f>
        <v>
        </v>
      </c>
      <c r="M94" s="556" t="str">
        <f aca="false">IF(基本情報入力シート!X119="","",基本情報入力シート!X119)</f>
        <v>
        </v>
      </c>
      <c r="N94" s="558" t="str">
        <f aca="false">IF(基本情報入力シート!Y119="","",基本情報入力シート!Y119)</f>
        <v>
        </v>
      </c>
      <c r="O94" s="559"/>
      <c r="P94" s="597"/>
      <c r="Q94" s="598"/>
      <c r="R94" s="598"/>
      <c r="S94" s="562" t="e">
        <f aca="false">IFERROR(ROUNDDOWN(Q94*VLOOKUP(N94,),0))</f>
        <v>#VALUE!</v>
      </c>
      <c r="T94" s="599"/>
      <c r="U94" s="564" t="e">
        <f aca="false">IFERROR(IF(AG94&lt;&gt;"",Q94*VLOOKUP(N94,)))</f>
        <v>#VALUE!</v>
      </c>
      <c r="V94" s="565"/>
      <c r="W94" s="566"/>
      <c r="X94" s="566"/>
      <c r="Y94" s="567"/>
      <c r="Z94" s="568"/>
      <c r="AA94" s="569" t="e">
        <f aca="false">IFERROR(IF(Y94="ー", "", ROUNDDOWN(Z94*VLOOKUP(N94,),0)))</f>
        <v>#VALUE!</v>
      </c>
      <c r="AB94" s="570"/>
      <c r="AC94" s="564" t="e">
        <f aca="false">IFERROR(IF(AG94&lt;&gt;"",Z94*VLOOKUP(N94,)))</f>
        <v>#VALUE!</v>
      </c>
      <c r="AD94" s="564"/>
      <c r="AE94" s="571"/>
      <c r="AF94" s="572"/>
      <c r="AG94" s="547" t="e">
        <f aca="false">IFERROR(VLOOKUP(O94,))</f>
        <v>#VALUE!</v>
      </c>
      <c r="AH94" s="548" t="e">
        <f aca="false">IFERROR(VLOOKUP(N94,))</f>
        <v>#VALUE!</v>
      </c>
      <c r="AI94" s="549" t="e">
        <f aca="false">IF(AND(OR(P94="処遇改善加算Ⅰ",P94="処遇改善加算Ⅱ"),AH94="対象"), 1,"")</f>
        <v>#VALUE!</v>
      </c>
      <c r="AJ94" s="550" t="str">
        <f aca="false">IF(OR(Y94="処遇改善加算Ⅰ",Y94="処遇改善加算Ⅱ"),IF(AND(N94&lt;&gt;"訪問型サービス（総合事業）",N94&lt;&gt;"通所型サービス（総合事業）",N94&lt;&gt;"（介護予防）短期入所生活介護",N94&lt;&gt;"（介護予防）短期入所療養介護（老健）",N94&lt;&gt;"（介護予防）短期入所療養介護 （病院等（老健以外）)",N94&lt;&gt;"（介護予防）短期入所療養介護（医療院）"),1,""),"")</f>
        <v>
        </v>
      </c>
      <c r="AK94" s="551"/>
      <c r="AL94" s="551"/>
      <c r="AM94" s="473"/>
      <c r="AN94" s="473"/>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30" hidden="false" customHeight="true" outlineLevel="0" collapsed="false">
      <c r="A95" s="554" t="n">
        <v>82</v>
      </c>
      <c r="B95" s="555" t="str">
        <f aca="false">IF(基本情報入力シート!C120="","",基本情報入力シート!C120)</f>
        <v>
        </v>
      </c>
      <c r="C95" s="555"/>
      <c r="D95" s="555"/>
      <c r="E95" s="555"/>
      <c r="F95" s="555"/>
      <c r="G95" s="555"/>
      <c r="H95" s="555"/>
      <c r="I95" s="555"/>
      <c r="J95" s="556" t="str">
        <f aca="false">IF(基本情報入力シート!M120="","",基本情報入力シート!M120)</f>
        <v>
        </v>
      </c>
      <c r="K95" s="557" t="str">
        <f aca="false">IF(基本情報入力シート!R120="","",基本情報入力シート!R120)</f>
        <v>
        </v>
      </c>
      <c r="L95" s="557" t="str">
        <f aca="false">IF(基本情報入力シート!W120="","",基本情報入力シート!W120)</f>
        <v>
        </v>
      </c>
      <c r="M95" s="556" t="str">
        <f aca="false">IF(基本情報入力シート!X120="","",基本情報入力シート!X120)</f>
        <v>
        </v>
      </c>
      <c r="N95" s="558" t="str">
        <f aca="false">IF(基本情報入力シート!Y120="","",基本情報入力シート!Y120)</f>
        <v>
        </v>
      </c>
      <c r="O95" s="559"/>
      <c r="P95" s="597"/>
      <c r="Q95" s="598"/>
      <c r="R95" s="598"/>
      <c r="S95" s="562" t="e">
        <f aca="false">IFERROR(ROUNDDOWN(Q95*VLOOKUP(N95,),0))</f>
        <v>#VALUE!</v>
      </c>
      <c r="T95" s="599"/>
      <c r="U95" s="564" t="e">
        <f aca="false">IFERROR(IF(AG95&lt;&gt;"",Q95*VLOOKUP(N95,)))</f>
        <v>#VALUE!</v>
      </c>
      <c r="V95" s="565"/>
      <c r="W95" s="566"/>
      <c r="X95" s="566"/>
      <c r="Y95" s="567"/>
      <c r="Z95" s="568"/>
      <c r="AA95" s="569" t="e">
        <f aca="false">IFERROR(IF(Y95="ー", "", ROUNDDOWN(Z95*VLOOKUP(N95,),0)))</f>
        <v>#VALUE!</v>
      </c>
      <c r="AB95" s="570"/>
      <c r="AC95" s="564" t="e">
        <f aca="false">IFERROR(IF(AG95&lt;&gt;"",Z95*VLOOKUP(N95,)))</f>
        <v>#VALUE!</v>
      </c>
      <c r="AD95" s="564"/>
      <c r="AE95" s="571"/>
      <c r="AF95" s="572"/>
      <c r="AG95" s="547" t="e">
        <f aca="false">IFERROR(VLOOKUP(O95,))</f>
        <v>#VALUE!</v>
      </c>
      <c r="AH95" s="548" t="e">
        <f aca="false">IFERROR(VLOOKUP(N95,))</f>
        <v>#VALUE!</v>
      </c>
      <c r="AI95" s="549" t="e">
        <f aca="false">IF(AND(OR(P95="処遇改善加算Ⅰ",P95="処遇改善加算Ⅱ"),AH95="対象"), 1,"")</f>
        <v>#VALUE!</v>
      </c>
      <c r="AJ95" s="550" t="str">
        <f aca="false">IF(OR(Y95="処遇改善加算Ⅰ",Y95="処遇改善加算Ⅱ"),IF(AND(N95&lt;&gt;"訪問型サービス（総合事業）",N95&lt;&gt;"通所型サービス（総合事業）",N95&lt;&gt;"（介護予防）短期入所生活介護",N95&lt;&gt;"（介護予防）短期入所療養介護（老健）",N95&lt;&gt;"（介護予防）短期入所療養介護 （病院等（老健以外）)",N95&lt;&gt;"（介護予防）短期入所療養介護（医療院）"),1,""),"")</f>
        <v>
        </v>
      </c>
      <c r="AK95" s="551"/>
      <c r="AL95" s="551"/>
      <c r="AM95" s="473"/>
      <c r="AN95" s="473"/>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customFormat="false" ht="30" hidden="false" customHeight="true" outlineLevel="0" collapsed="false">
      <c r="A96" s="554" t="n">
        <v>83</v>
      </c>
      <c r="B96" s="555" t="str">
        <f aca="false">IF(基本情報入力シート!C121="","",基本情報入力シート!C121)</f>
        <v>
        </v>
      </c>
      <c r="C96" s="555"/>
      <c r="D96" s="555"/>
      <c r="E96" s="555"/>
      <c r="F96" s="555"/>
      <c r="G96" s="555"/>
      <c r="H96" s="555"/>
      <c r="I96" s="555"/>
      <c r="J96" s="556" t="str">
        <f aca="false">IF(基本情報入力シート!M121="","",基本情報入力シート!M121)</f>
        <v>
        </v>
      </c>
      <c r="K96" s="557" t="str">
        <f aca="false">IF(基本情報入力シート!R121="","",基本情報入力シート!R121)</f>
        <v>
        </v>
      </c>
      <c r="L96" s="557" t="str">
        <f aca="false">IF(基本情報入力シート!W121="","",基本情報入力シート!W121)</f>
        <v>
        </v>
      </c>
      <c r="M96" s="556" t="str">
        <f aca="false">IF(基本情報入力シート!X121="","",基本情報入力シート!X121)</f>
        <v>
        </v>
      </c>
      <c r="N96" s="558" t="str">
        <f aca="false">IF(基本情報入力シート!Y121="","",基本情報入力シート!Y121)</f>
        <v>
        </v>
      </c>
      <c r="O96" s="559"/>
      <c r="P96" s="597"/>
      <c r="Q96" s="598"/>
      <c r="R96" s="598"/>
      <c r="S96" s="562" t="e">
        <f aca="false">IFERROR(ROUNDDOWN(Q96*VLOOKUP(N96,),0))</f>
        <v>#VALUE!</v>
      </c>
      <c r="T96" s="599"/>
      <c r="U96" s="564" t="e">
        <f aca="false">IFERROR(IF(AG96&lt;&gt;"",Q96*VLOOKUP(N96,)))</f>
        <v>#VALUE!</v>
      </c>
      <c r="V96" s="565"/>
      <c r="W96" s="566"/>
      <c r="X96" s="566"/>
      <c r="Y96" s="567"/>
      <c r="Z96" s="568"/>
      <c r="AA96" s="569" t="e">
        <f aca="false">IFERROR(IF(Y96="ー", "", ROUNDDOWN(Z96*VLOOKUP(N96,),0)))</f>
        <v>#VALUE!</v>
      </c>
      <c r="AB96" s="570"/>
      <c r="AC96" s="564" t="e">
        <f aca="false">IFERROR(IF(AG96&lt;&gt;"",Z96*VLOOKUP(N96,)))</f>
        <v>#VALUE!</v>
      </c>
      <c r="AD96" s="564"/>
      <c r="AE96" s="571"/>
      <c r="AF96" s="572"/>
      <c r="AG96" s="547" t="e">
        <f aca="false">IFERROR(VLOOKUP(O96,))</f>
        <v>#VALUE!</v>
      </c>
      <c r="AH96" s="548" t="e">
        <f aca="false">IFERROR(VLOOKUP(N96,))</f>
        <v>#VALUE!</v>
      </c>
      <c r="AI96" s="549" t="e">
        <f aca="false">IF(AND(OR(P96="処遇改善加算Ⅰ",P96="処遇改善加算Ⅱ"),AH96="対象"), 1,"")</f>
        <v>#VALUE!</v>
      </c>
      <c r="AJ96" s="550" t="str">
        <f aca="false">IF(OR(Y96="処遇改善加算Ⅰ",Y96="処遇改善加算Ⅱ"),IF(AND(N96&lt;&gt;"訪問型サービス（総合事業）",N96&lt;&gt;"通所型サービス（総合事業）",N96&lt;&gt;"（介護予防）短期入所生活介護",N96&lt;&gt;"（介護予防）短期入所療養介護（老健）",N96&lt;&gt;"（介護予防）短期入所療養介護 （病院等（老健以外）)",N96&lt;&gt;"（介護予防）短期入所療養介護（医療院）"),1,""),"")</f>
        <v>
        </v>
      </c>
      <c r="AK96" s="551"/>
      <c r="AL96" s="551"/>
      <c r="AM96" s="473"/>
      <c r="AN96" s="473"/>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c r="IX96" s="0"/>
      <c r="IY96" s="0"/>
      <c r="IZ96" s="0"/>
      <c r="JA96" s="0"/>
      <c r="JB96" s="0"/>
      <c r="JC96" s="0"/>
      <c r="JD96" s="0"/>
      <c r="JE96" s="0"/>
      <c r="JF96" s="0"/>
      <c r="JG96" s="0"/>
      <c r="JH96" s="0"/>
      <c r="JI96" s="0"/>
      <c r="JJ96" s="0"/>
      <c r="JK96" s="0"/>
      <c r="JL96" s="0"/>
      <c r="JM96" s="0"/>
      <c r="JN96" s="0"/>
      <c r="JO96" s="0"/>
      <c r="JP96" s="0"/>
      <c r="JQ96" s="0"/>
      <c r="JR96" s="0"/>
      <c r="JS96" s="0"/>
      <c r="JT96" s="0"/>
      <c r="JU96" s="0"/>
      <c r="JV96" s="0"/>
      <c r="JW96" s="0"/>
      <c r="JX96" s="0"/>
      <c r="JY96" s="0"/>
      <c r="JZ96" s="0"/>
      <c r="KA96" s="0"/>
      <c r="KB96" s="0"/>
      <c r="KC96" s="0"/>
      <c r="KD96" s="0"/>
      <c r="KE96" s="0"/>
      <c r="KF96" s="0"/>
      <c r="KG96" s="0"/>
      <c r="KH96" s="0"/>
      <c r="KI96" s="0"/>
      <c r="KJ96" s="0"/>
      <c r="KK96" s="0"/>
      <c r="KL96" s="0"/>
      <c r="KM96" s="0"/>
      <c r="KN96" s="0"/>
      <c r="KO96" s="0"/>
      <c r="KP96" s="0"/>
      <c r="KQ96" s="0"/>
      <c r="KR96" s="0"/>
      <c r="KS96" s="0"/>
      <c r="KT96" s="0"/>
      <c r="KU96" s="0"/>
      <c r="KV96" s="0"/>
      <c r="KW96" s="0"/>
      <c r="KX96" s="0"/>
      <c r="KY96" s="0"/>
      <c r="KZ96" s="0"/>
      <c r="LA96" s="0"/>
      <c r="LB96" s="0"/>
      <c r="LC96" s="0"/>
      <c r="LD96" s="0"/>
      <c r="LE96" s="0"/>
      <c r="LF96" s="0"/>
      <c r="LG96" s="0"/>
      <c r="LH96" s="0"/>
      <c r="LI96" s="0"/>
      <c r="LJ96" s="0"/>
      <c r="LK96" s="0"/>
      <c r="LL96" s="0"/>
      <c r="LM96" s="0"/>
      <c r="LN96" s="0"/>
      <c r="LO96" s="0"/>
      <c r="LP96" s="0"/>
      <c r="LQ96" s="0"/>
      <c r="LR96" s="0"/>
      <c r="LS96" s="0"/>
      <c r="LT96" s="0"/>
      <c r="LU96" s="0"/>
      <c r="LV96" s="0"/>
      <c r="LW96" s="0"/>
      <c r="LX96" s="0"/>
      <c r="LY96" s="0"/>
      <c r="LZ96" s="0"/>
      <c r="MA96" s="0"/>
      <c r="MB96" s="0"/>
      <c r="MC96" s="0"/>
      <c r="MD96" s="0"/>
      <c r="ME96" s="0"/>
      <c r="MF96" s="0"/>
      <c r="MG96" s="0"/>
      <c r="MH96" s="0"/>
      <c r="MI96" s="0"/>
      <c r="MJ96" s="0"/>
      <c r="MK96" s="0"/>
      <c r="ML96" s="0"/>
      <c r="MM96" s="0"/>
      <c r="MN96" s="0"/>
      <c r="MO96" s="0"/>
      <c r="MP96" s="0"/>
      <c r="MQ96" s="0"/>
      <c r="MR96" s="0"/>
      <c r="MS96" s="0"/>
      <c r="MT96" s="0"/>
      <c r="MU96" s="0"/>
      <c r="MV96" s="0"/>
      <c r="MW96" s="0"/>
      <c r="MX96" s="0"/>
      <c r="MY96" s="0"/>
      <c r="MZ96" s="0"/>
      <c r="NA96" s="0"/>
      <c r="NB96" s="0"/>
      <c r="NC96" s="0"/>
      <c r="ND96" s="0"/>
      <c r="NE96" s="0"/>
      <c r="NF96" s="0"/>
      <c r="NG96" s="0"/>
      <c r="NH96" s="0"/>
      <c r="NI96" s="0"/>
      <c r="NJ96" s="0"/>
      <c r="NK96" s="0"/>
      <c r="NL96" s="0"/>
      <c r="NM96" s="0"/>
      <c r="NN96" s="0"/>
      <c r="NO96" s="0"/>
      <c r="NP96" s="0"/>
      <c r="NQ96" s="0"/>
      <c r="NR96" s="0"/>
      <c r="NS96" s="0"/>
      <c r="NT96" s="0"/>
      <c r="NU96" s="0"/>
      <c r="NV96" s="0"/>
      <c r="NW96" s="0"/>
      <c r="NX96" s="0"/>
      <c r="NY96" s="0"/>
      <c r="NZ96" s="0"/>
      <c r="OA96" s="0"/>
      <c r="OB96" s="0"/>
      <c r="OC96" s="0"/>
      <c r="OD96" s="0"/>
      <c r="OE96" s="0"/>
      <c r="OF96" s="0"/>
      <c r="OG96" s="0"/>
      <c r="OH96" s="0"/>
      <c r="OI96" s="0"/>
      <c r="OJ96" s="0"/>
      <c r="OK96" s="0"/>
      <c r="OL96" s="0"/>
      <c r="OM96" s="0"/>
      <c r="ON96" s="0"/>
      <c r="OO96" s="0"/>
      <c r="OP96" s="0"/>
      <c r="OQ96" s="0"/>
      <c r="OR96" s="0"/>
      <c r="OS96" s="0"/>
      <c r="OT96" s="0"/>
      <c r="OU96" s="0"/>
      <c r="OV96" s="0"/>
      <c r="OW96" s="0"/>
      <c r="OX96" s="0"/>
      <c r="OY96" s="0"/>
      <c r="OZ96" s="0"/>
      <c r="PA96" s="0"/>
      <c r="PB96" s="0"/>
      <c r="PC96" s="0"/>
      <c r="PD96" s="0"/>
      <c r="PE96" s="0"/>
      <c r="PF96" s="0"/>
      <c r="PG96" s="0"/>
      <c r="PH96" s="0"/>
      <c r="PI96" s="0"/>
      <c r="PJ96" s="0"/>
      <c r="PK96" s="0"/>
      <c r="PL96" s="0"/>
      <c r="PM96" s="0"/>
      <c r="PN96" s="0"/>
      <c r="PO96" s="0"/>
      <c r="PP96" s="0"/>
      <c r="PQ96" s="0"/>
      <c r="PR96" s="0"/>
      <c r="PS96" s="0"/>
      <c r="PT96" s="0"/>
      <c r="PU96" s="0"/>
      <c r="PV96" s="0"/>
      <c r="PW96" s="0"/>
      <c r="PX96" s="0"/>
      <c r="PY96" s="0"/>
      <c r="PZ96" s="0"/>
      <c r="QA96" s="0"/>
      <c r="QB96" s="0"/>
      <c r="QC96" s="0"/>
      <c r="QD96" s="0"/>
      <c r="QE96" s="0"/>
      <c r="QF96" s="0"/>
      <c r="QG96" s="0"/>
      <c r="QH96" s="0"/>
      <c r="QI96" s="0"/>
      <c r="QJ96" s="0"/>
      <c r="QK96" s="0"/>
      <c r="QL96" s="0"/>
      <c r="QM96" s="0"/>
      <c r="QN96" s="0"/>
      <c r="QO96" s="0"/>
      <c r="QP96" s="0"/>
      <c r="QQ96" s="0"/>
      <c r="QR96" s="0"/>
      <c r="QS96" s="0"/>
      <c r="QT96" s="0"/>
      <c r="QU96" s="0"/>
      <c r="QV96" s="0"/>
      <c r="QW96" s="0"/>
      <c r="QX96" s="0"/>
      <c r="QY96" s="0"/>
      <c r="QZ96" s="0"/>
      <c r="RA96" s="0"/>
      <c r="RB96" s="0"/>
      <c r="RC96" s="0"/>
      <c r="RD96" s="0"/>
      <c r="RE96" s="0"/>
      <c r="RF96" s="0"/>
      <c r="RG96" s="0"/>
      <c r="RH96" s="0"/>
      <c r="RI96" s="0"/>
      <c r="RJ96" s="0"/>
      <c r="RK96" s="0"/>
      <c r="RL96" s="0"/>
      <c r="RM96" s="0"/>
      <c r="RN96" s="0"/>
      <c r="RO96" s="0"/>
      <c r="RP96" s="0"/>
      <c r="RQ96" s="0"/>
      <c r="RR96" s="0"/>
      <c r="RS96" s="0"/>
      <c r="RT96" s="0"/>
      <c r="RU96" s="0"/>
      <c r="RV96" s="0"/>
      <c r="RW96" s="0"/>
      <c r="RX96" s="0"/>
      <c r="RY96" s="0"/>
      <c r="RZ96" s="0"/>
      <c r="SA96" s="0"/>
      <c r="SB96" s="0"/>
      <c r="SC96" s="0"/>
      <c r="SD96" s="0"/>
      <c r="SE96" s="0"/>
      <c r="SF96" s="0"/>
      <c r="SG96" s="0"/>
      <c r="SH96" s="0"/>
      <c r="SI96" s="0"/>
      <c r="SJ96" s="0"/>
      <c r="SK96" s="0"/>
      <c r="SL96" s="0"/>
      <c r="SM96" s="0"/>
      <c r="SN96" s="0"/>
      <c r="SO96" s="0"/>
      <c r="SP96" s="0"/>
      <c r="SQ96" s="0"/>
      <c r="SR96" s="0"/>
      <c r="SS96" s="0"/>
      <c r="ST96" s="0"/>
      <c r="SU96" s="0"/>
      <c r="SV96" s="0"/>
      <c r="SW96" s="0"/>
      <c r="SX96" s="0"/>
      <c r="SY96" s="0"/>
      <c r="SZ96" s="0"/>
      <c r="TA96" s="0"/>
      <c r="TB96" s="0"/>
      <c r="TC96" s="0"/>
      <c r="TD96" s="0"/>
      <c r="TE96" s="0"/>
      <c r="TF96" s="0"/>
      <c r="TG96" s="0"/>
      <c r="TH96" s="0"/>
      <c r="TI96" s="0"/>
      <c r="TJ96" s="0"/>
      <c r="TK96" s="0"/>
      <c r="TL96" s="0"/>
      <c r="TM96" s="0"/>
      <c r="TN96" s="0"/>
      <c r="TO96" s="0"/>
      <c r="TP96" s="0"/>
      <c r="TQ96" s="0"/>
      <c r="TR96" s="0"/>
      <c r="TS96" s="0"/>
      <c r="TT96" s="0"/>
      <c r="TU96" s="0"/>
      <c r="TV96" s="0"/>
      <c r="TW96" s="0"/>
      <c r="TX96" s="0"/>
      <c r="TY96" s="0"/>
      <c r="TZ96" s="0"/>
      <c r="UA96" s="0"/>
      <c r="UB96" s="0"/>
      <c r="UC96" s="0"/>
      <c r="UD96" s="0"/>
      <c r="UE96" s="0"/>
      <c r="UF96" s="0"/>
      <c r="UG96" s="0"/>
      <c r="UH96" s="0"/>
      <c r="UI96" s="0"/>
      <c r="UJ96" s="0"/>
      <c r="UK96" s="0"/>
      <c r="UL96" s="0"/>
      <c r="UM96" s="0"/>
      <c r="UN96" s="0"/>
      <c r="UO96" s="0"/>
      <c r="UP96" s="0"/>
      <c r="UQ96" s="0"/>
      <c r="UR96" s="0"/>
      <c r="US96" s="0"/>
      <c r="UT96" s="0"/>
      <c r="UU96" s="0"/>
      <c r="UV96" s="0"/>
      <c r="UW96" s="0"/>
      <c r="UX96" s="0"/>
      <c r="UY96" s="0"/>
      <c r="UZ96" s="0"/>
      <c r="VA96" s="0"/>
      <c r="VB96" s="0"/>
      <c r="VC96" s="0"/>
      <c r="VD96" s="0"/>
      <c r="VE96" s="0"/>
      <c r="VF96" s="0"/>
      <c r="VG96" s="0"/>
      <c r="VH96" s="0"/>
      <c r="VI96" s="0"/>
      <c r="VJ96" s="0"/>
      <c r="VK96" s="0"/>
      <c r="VL96" s="0"/>
      <c r="VM96" s="0"/>
      <c r="VN96" s="0"/>
      <c r="VO96" s="0"/>
      <c r="VP96" s="0"/>
      <c r="VQ96" s="0"/>
      <c r="VR96" s="0"/>
      <c r="VS96" s="0"/>
      <c r="VT96" s="0"/>
      <c r="VU96" s="0"/>
      <c r="VV96" s="0"/>
      <c r="VW96" s="0"/>
      <c r="VX96" s="0"/>
      <c r="VY96" s="0"/>
      <c r="VZ96" s="0"/>
      <c r="WA96" s="0"/>
      <c r="WB96" s="0"/>
      <c r="WC96" s="0"/>
      <c r="WD96" s="0"/>
      <c r="WE96" s="0"/>
      <c r="WF96" s="0"/>
      <c r="WG96" s="0"/>
      <c r="WH96" s="0"/>
      <c r="WI96" s="0"/>
      <c r="WJ96" s="0"/>
      <c r="WK96" s="0"/>
      <c r="WL96" s="0"/>
      <c r="WM96" s="0"/>
      <c r="WN96" s="0"/>
      <c r="WO96" s="0"/>
      <c r="WP96" s="0"/>
      <c r="WQ96" s="0"/>
      <c r="WR96" s="0"/>
      <c r="WS96" s="0"/>
      <c r="WT96" s="0"/>
      <c r="WU96" s="0"/>
      <c r="WV96" s="0"/>
      <c r="WW96" s="0"/>
      <c r="WX96" s="0"/>
      <c r="WY96" s="0"/>
      <c r="WZ96" s="0"/>
      <c r="XA96" s="0"/>
      <c r="XB96" s="0"/>
      <c r="XC96" s="0"/>
      <c r="XD96" s="0"/>
      <c r="XE96" s="0"/>
      <c r="XF96" s="0"/>
      <c r="XG96" s="0"/>
      <c r="XH96" s="0"/>
      <c r="XI96" s="0"/>
      <c r="XJ96" s="0"/>
      <c r="XK96" s="0"/>
      <c r="XL96" s="0"/>
      <c r="XM96" s="0"/>
      <c r="XN96" s="0"/>
      <c r="XO96" s="0"/>
      <c r="XP96" s="0"/>
      <c r="XQ96" s="0"/>
      <c r="XR96" s="0"/>
      <c r="XS96" s="0"/>
      <c r="XT96" s="0"/>
      <c r="XU96" s="0"/>
      <c r="XV96" s="0"/>
      <c r="XW96" s="0"/>
      <c r="XX96" s="0"/>
      <c r="XY96" s="0"/>
      <c r="XZ96" s="0"/>
      <c r="YA96" s="0"/>
      <c r="YB96" s="0"/>
      <c r="YC96" s="0"/>
      <c r="YD96" s="0"/>
      <c r="YE96" s="0"/>
      <c r="YF96" s="0"/>
      <c r="YG96" s="0"/>
      <c r="YH96" s="0"/>
      <c r="YI96" s="0"/>
      <c r="YJ96" s="0"/>
      <c r="YK96" s="0"/>
      <c r="YL96" s="0"/>
      <c r="YM96" s="0"/>
      <c r="YN96" s="0"/>
      <c r="YO96" s="0"/>
      <c r="YP96" s="0"/>
      <c r="YQ96" s="0"/>
      <c r="YR96" s="0"/>
      <c r="YS96" s="0"/>
      <c r="YT96" s="0"/>
      <c r="YU96" s="0"/>
      <c r="YV96" s="0"/>
      <c r="YW96" s="0"/>
      <c r="YX96" s="0"/>
      <c r="YY96" s="0"/>
      <c r="YZ96" s="0"/>
      <c r="ZA96" s="0"/>
      <c r="ZB96" s="0"/>
      <c r="ZC96" s="0"/>
      <c r="ZD96" s="0"/>
      <c r="ZE96" s="0"/>
      <c r="ZF96" s="0"/>
      <c r="ZG96" s="0"/>
      <c r="ZH96" s="0"/>
      <c r="ZI96" s="0"/>
      <c r="ZJ96" s="0"/>
      <c r="ZK96" s="0"/>
      <c r="ZL96" s="0"/>
      <c r="ZM96" s="0"/>
      <c r="ZN96" s="0"/>
      <c r="ZO96" s="0"/>
      <c r="ZP96" s="0"/>
      <c r="ZQ96" s="0"/>
      <c r="ZR96" s="0"/>
      <c r="ZS96" s="0"/>
      <c r="ZT96" s="0"/>
      <c r="ZU96" s="0"/>
      <c r="ZV96" s="0"/>
      <c r="ZW96" s="0"/>
      <c r="ZX96" s="0"/>
      <c r="ZY96" s="0"/>
      <c r="ZZ96" s="0"/>
      <c r="AAA96" s="0"/>
      <c r="AAB96" s="0"/>
      <c r="AAC96" s="0"/>
      <c r="AAD96" s="0"/>
      <c r="AAE96" s="0"/>
      <c r="AAF96" s="0"/>
      <c r="AAG96" s="0"/>
      <c r="AAH96" s="0"/>
      <c r="AAI96" s="0"/>
      <c r="AAJ96" s="0"/>
      <c r="AAK96" s="0"/>
      <c r="AAL96" s="0"/>
      <c r="AAM96" s="0"/>
      <c r="AAN96" s="0"/>
      <c r="AAO96" s="0"/>
      <c r="AAP96" s="0"/>
      <c r="AAQ96" s="0"/>
      <c r="AAR96" s="0"/>
      <c r="AAS96" s="0"/>
      <c r="AAT96" s="0"/>
      <c r="AAU96" s="0"/>
      <c r="AAV96" s="0"/>
      <c r="AAW96" s="0"/>
      <c r="AAX96" s="0"/>
      <c r="AAY96" s="0"/>
      <c r="AAZ96" s="0"/>
      <c r="ABA96" s="0"/>
      <c r="ABB96" s="0"/>
      <c r="ABC96" s="0"/>
      <c r="ABD96" s="0"/>
      <c r="ABE96" s="0"/>
      <c r="ABF96" s="0"/>
      <c r="ABG96" s="0"/>
      <c r="ABH96" s="0"/>
      <c r="ABI96" s="0"/>
      <c r="ABJ96" s="0"/>
      <c r="ABK96" s="0"/>
      <c r="ABL96" s="0"/>
      <c r="ABM96" s="0"/>
      <c r="ABN96" s="0"/>
      <c r="ABO96" s="0"/>
      <c r="ABP96" s="0"/>
      <c r="ABQ96" s="0"/>
      <c r="ABR96" s="0"/>
      <c r="ABS96" s="0"/>
      <c r="ABT96" s="0"/>
      <c r="ABU96" s="0"/>
      <c r="ABV96" s="0"/>
      <c r="ABW96" s="0"/>
      <c r="ABX96" s="0"/>
      <c r="ABY96" s="0"/>
      <c r="ABZ96" s="0"/>
      <c r="ACA96" s="0"/>
      <c r="ACB96" s="0"/>
      <c r="ACC96" s="0"/>
      <c r="ACD96" s="0"/>
      <c r="ACE96" s="0"/>
      <c r="ACF96" s="0"/>
      <c r="ACG96" s="0"/>
      <c r="ACH96" s="0"/>
      <c r="ACI96" s="0"/>
      <c r="ACJ96" s="0"/>
      <c r="ACK96" s="0"/>
      <c r="ACL96" s="0"/>
      <c r="ACM96" s="0"/>
      <c r="ACN96" s="0"/>
      <c r="ACO96" s="0"/>
      <c r="ACP96" s="0"/>
      <c r="ACQ96" s="0"/>
      <c r="ACR96" s="0"/>
      <c r="ACS96" s="0"/>
      <c r="ACT96" s="0"/>
      <c r="ACU96" s="0"/>
      <c r="ACV96" s="0"/>
      <c r="ACW96" s="0"/>
      <c r="ACX96" s="0"/>
      <c r="ACY96" s="0"/>
      <c r="ACZ96" s="0"/>
      <c r="ADA96" s="0"/>
      <c r="ADB96" s="0"/>
      <c r="ADC96" s="0"/>
      <c r="ADD96" s="0"/>
      <c r="ADE96" s="0"/>
      <c r="ADF96" s="0"/>
      <c r="ADG96" s="0"/>
      <c r="ADH96" s="0"/>
      <c r="ADI96" s="0"/>
      <c r="ADJ96" s="0"/>
      <c r="ADK96" s="0"/>
      <c r="ADL96" s="0"/>
      <c r="ADM96" s="0"/>
      <c r="ADN96" s="0"/>
      <c r="ADO96" s="0"/>
      <c r="ADP96" s="0"/>
      <c r="ADQ96" s="0"/>
      <c r="ADR96" s="0"/>
      <c r="ADS96" s="0"/>
      <c r="ADT96" s="0"/>
      <c r="ADU96" s="0"/>
      <c r="ADV96" s="0"/>
      <c r="ADW96" s="0"/>
      <c r="ADX96" s="0"/>
      <c r="ADY96" s="0"/>
      <c r="ADZ96" s="0"/>
      <c r="AEA96" s="0"/>
      <c r="AEB96" s="0"/>
      <c r="AEC96" s="0"/>
      <c r="AED96" s="0"/>
      <c r="AEE96" s="0"/>
      <c r="AEF96" s="0"/>
      <c r="AEG96" s="0"/>
      <c r="AEH96" s="0"/>
      <c r="AEI96" s="0"/>
      <c r="AEJ96" s="0"/>
      <c r="AEK96" s="0"/>
      <c r="AEL96" s="0"/>
      <c r="AEM96" s="0"/>
      <c r="AEN96" s="0"/>
      <c r="AEO96" s="0"/>
      <c r="AEP96" s="0"/>
      <c r="AEQ96" s="0"/>
      <c r="AER96" s="0"/>
      <c r="AES96" s="0"/>
      <c r="AET96" s="0"/>
      <c r="AEU96" s="0"/>
      <c r="AEV96" s="0"/>
      <c r="AEW96" s="0"/>
      <c r="AEX96" s="0"/>
      <c r="AEY96" s="0"/>
      <c r="AEZ96" s="0"/>
      <c r="AFA96" s="0"/>
      <c r="AFB96" s="0"/>
      <c r="AFC96" s="0"/>
      <c r="AFD96" s="0"/>
      <c r="AFE96" s="0"/>
      <c r="AFF96" s="0"/>
      <c r="AFG96" s="0"/>
      <c r="AFH96" s="0"/>
      <c r="AFI96" s="0"/>
      <c r="AFJ96" s="0"/>
      <c r="AFK96" s="0"/>
      <c r="AFL96" s="0"/>
      <c r="AFM96" s="0"/>
      <c r="AFN96" s="0"/>
      <c r="AFO96" s="0"/>
      <c r="AFP96" s="0"/>
      <c r="AFQ96" s="0"/>
      <c r="AFR96" s="0"/>
      <c r="AFS96" s="0"/>
      <c r="AFT96" s="0"/>
      <c r="AFU96" s="0"/>
      <c r="AFV96" s="0"/>
      <c r="AFW96" s="0"/>
      <c r="AFX96" s="0"/>
      <c r="AFY96" s="0"/>
      <c r="AFZ96" s="0"/>
      <c r="AGA96" s="0"/>
      <c r="AGB96" s="0"/>
      <c r="AGC96" s="0"/>
      <c r="AGD96" s="0"/>
      <c r="AGE96" s="0"/>
      <c r="AGF96" s="0"/>
      <c r="AGG96" s="0"/>
      <c r="AGH96" s="0"/>
      <c r="AGI96" s="0"/>
      <c r="AGJ96" s="0"/>
      <c r="AGK96" s="0"/>
      <c r="AGL96" s="0"/>
      <c r="AGM96" s="0"/>
      <c r="AGN96" s="0"/>
      <c r="AGO96" s="0"/>
      <c r="AGP96" s="0"/>
      <c r="AGQ96" s="0"/>
      <c r="AGR96" s="0"/>
      <c r="AGS96" s="0"/>
      <c r="AGT96" s="0"/>
      <c r="AGU96" s="0"/>
      <c r="AGV96" s="0"/>
      <c r="AGW96" s="0"/>
      <c r="AGX96" s="0"/>
      <c r="AGY96" s="0"/>
      <c r="AGZ96" s="0"/>
      <c r="AHA96" s="0"/>
      <c r="AHB96" s="0"/>
      <c r="AHC96" s="0"/>
      <c r="AHD96" s="0"/>
      <c r="AHE96" s="0"/>
      <c r="AHF96" s="0"/>
      <c r="AHG96" s="0"/>
      <c r="AHH96" s="0"/>
      <c r="AHI96" s="0"/>
      <c r="AHJ96" s="0"/>
      <c r="AHK96" s="0"/>
      <c r="AHL96" s="0"/>
      <c r="AHM96" s="0"/>
      <c r="AHN96" s="0"/>
      <c r="AHO96" s="0"/>
      <c r="AHP96" s="0"/>
      <c r="AHQ96" s="0"/>
      <c r="AHR96" s="0"/>
      <c r="AHS96" s="0"/>
      <c r="AHT96" s="0"/>
      <c r="AHU96" s="0"/>
      <c r="AHV96" s="0"/>
      <c r="AHW96" s="0"/>
      <c r="AHX96" s="0"/>
      <c r="AHY96" s="0"/>
      <c r="AHZ96" s="0"/>
      <c r="AIA96" s="0"/>
      <c r="AIB96" s="0"/>
      <c r="AIC96" s="0"/>
      <c r="AID96" s="0"/>
      <c r="AIE96" s="0"/>
      <c r="AIF96" s="0"/>
      <c r="AIG96" s="0"/>
      <c r="AIH96" s="0"/>
      <c r="AII96" s="0"/>
      <c r="AIJ96" s="0"/>
      <c r="AIK96" s="0"/>
      <c r="AIL96" s="0"/>
      <c r="AIM96" s="0"/>
      <c r="AIN96" s="0"/>
      <c r="AIO96" s="0"/>
      <c r="AIP96" s="0"/>
      <c r="AIQ96" s="0"/>
      <c r="AIR96" s="0"/>
      <c r="AIS96" s="0"/>
      <c r="AIT96" s="0"/>
      <c r="AIU96" s="0"/>
      <c r="AIV96" s="0"/>
      <c r="AIW96" s="0"/>
      <c r="AIX96" s="0"/>
      <c r="AIY96" s="0"/>
      <c r="AIZ96" s="0"/>
      <c r="AJA96" s="0"/>
      <c r="AJB96" s="0"/>
      <c r="AJC96" s="0"/>
      <c r="AJD96" s="0"/>
      <c r="AJE96" s="0"/>
      <c r="AJF96" s="0"/>
      <c r="AJG96" s="0"/>
      <c r="AJH96" s="0"/>
      <c r="AJI96" s="0"/>
      <c r="AJJ96" s="0"/>
      <c r="AJK96" s="0"/>
      <c r="AJL96" s="0"/>
      <c r="AJM96" s="0"/>
      <c r="AJN96" s="0"/>
      <c r="AJO96" s="0"/>
      <c r="AJP96" s="0"/>
      <c r="AJQ96" s="0"/>
      <c r="AJR96" s="0"/>
      <c r="AJS96" s="0"/>
      <c r="AJT96" s="0"/>
      <c r="AJU96" s="0"/>
      <c r="AJV96" s="0"/>
      <c r="AJW96" s="0"/>
      <c r="AJX96" s="0"/>
      <c r="AJY96" s="0"/>
      <c r="AJZ96" s="0"/>
      <c r="AKA96" s="0"/>
      <c r="AKB96" s="0"/>
      <c r="AKC96" s="0"/>
      <c r="AKD96" s="0"/>
      <c r="AKE96" s="0"/>
      <c r="AKF96" s="0"/>
      <c r="AKG96" s="0"/>
      <c r="AKH96" s="0"/>
      <c r="AKI96" s="0"/>
      <c r="AKJ96" s="0"/>
      <c r="AKK96" s="0"/>
      <c r="AKL96" s="0"/>
      <c r="AKM96" s="0"/>
      <c r="AKN96" s="0"/>
      <c r="AKO96" s="0"/>
      <c r="AKP96" s="0"/>
      <c r="AKQ96" s="0"/>
      <c r="AKR96" s="0"/>
      <c r="AKS96" s="0"/>
      <c r="AKT96" s="0"/>
      <c r="AKU96" s="0"/>
      <c r="AKV96" s="0"/>
      <c r="AKW96" s="0"/>
      <c r="AKX96" s="0"/>
      <c r="AKY96" s="0"/>
      <c r="AKZ96" s="0"/>
      <c r="ALA96" s="0"/>
      <c r="ALB96" s="0"/>
      <c r="ALC96" s="0"/>
      <c r="ALD96" s="0"/>
      <c r="ALE96" s="0"/>
      <c r="ALF96" s="0"/>
      <c r="ALG96" s="0"/>
      <c r="ALH96" s="0"/>
      <c r="ALI96" s="0"/>
      <c r="ALJ96" s="0"/>
      <c r="ALK96" s="0"/>
      <c r="ALL96" s="0"/>
      <c r="ALM96" s="0"/>
      <c r="ALN96" s="0"/>
      <c r="ALO96" s="0"/>
      <c r="ALP96" s="0"/>
      <c r="ALQ96" s="0"/>
      <c r="ALR96" s="0"/>
      <c r="ALS96" s="0"/>
      <c r="ALT96" s="0"/>
      <c r="ALU96" s="0"/>
      <c r="ALV96" s="0"/>
      <c r="ALW96" s="0"/>
      <c r="ALX96" s="0"/>
      <c r="ALY96" s="0"/>
      <c r="ALZ96" s="0"/>
      <c r="AMA96" s="0"/>
      <c r="AMB96" s="0"/>
      <c r="AMC96" s="0"/>
      <c r="AMD96" s="0"/>
      <c r="AME96" s="0"/>
      <c r="AMF96" s="0"/>
      <c r="AMG96" s="0"/>
      <c r="AMH96" s="0"/>
      <c r="AMI96" s="0"/>
      <c r="AMJ96" s="0"/>
    </row>
    <row r="97" customFormat="false" ht="30" hidden="false" customHeight="true" outlineLevel="0" collapsed="false">
      <c r="A97" s="554" t="n">
        <v>84</v>
      </c>
      <c r="B97" s="555" t="str">
        <f aca="false">IF(基本情報入力シート!C122="","",基本情報入力シート!C122)</f>
        <v>
        </v>
      </c>
      <c r="C97" s="555"/>
      <c r="D97" s="555"/>
      <c r="E97" s="555"/>
      <c r="F97" s="555"/>
      <c r="G97" s="555"/>
      <c r="H97" s="555"/>
      <c r="I97" s="555"/>
      <c r="J97" s="556" t="str">
        <f aca="false">IF(基本情報入力シート!M122="","",基本情報入力シート!M122)</f>
        <v>
        </v>
      </c>
      <c r="K97" s="557" t="str">
        <f aca="false">IF(基本情報入力シート!R122="","",基本情報入力シート!R122)</f>
        <v>
        </v>
      </c>
      <c r="L97" s="557" t="str">
        <f aca="false">IF(基本情報入力シート!W122="","",基本情報入力シート!W122)</f>
        <v>
        </v>
      </c>
      <c r="M97" s="556" t="str">
        <f aca="false">IF(基本情報入力シート!X122="","",基本情報入力シート!X122)</f>
        <v>
        </v>
      </c>
      <c r="N97" s="558" t="str">
        <f aca="false">IF(基本情報入力シート!Y122="","",基本情報入力シート!Y122)</f>
        <v>
        </v>
      </c>
      <c r="O97" s="559"/>
      <c r="P97" s="597"/>
      <c r="Q97" s="598"/>
      <c r="R97" s="598"/>
      <c r="S97" s="562" t="e">
        <f aca="false">IFERROR(ROUNDDOWN(Q97*VLOOKUP(N97,),0))</f>
        <v>#VALUE!</v>
      </c>
      <c r="T97" s="599"/>
      <c r="U97" s="564" t="e">
        <f aca="false">IFERROR(IF(AG97&lt;&gt;"",Q97*VLOOKUP(N97,)))</f>
        <v>#VALUE!</v>
      </c>
      <c r="V97" s="565"/>
      <c r="W97" s="566"/>
      <c r="X97" s="566"/>
      <c r="Y97" s="567"/>
      <c r="Z97" s="568"/>
      <c r="AA97" s="569" t="e">
        <f aca="false">IFERROR(IF(Y97="ー", "", ROUNDDOWN(Z97*VLOOKUP(N97,),0)))</f>
        <v>#VALUE!</v>
      </c>
      <c r="AB97" s="570"/>
      <c r="AC97" s="564" t="e">
        <f aca="false">IFERROR(IF(AG97&lt;&gt;"",Z97*VLOOKUP(N97,)))</f>
        <v>#VALUE!</v>
      </c>
      <c r="AD97" s="564"/>
      <c r="AE97" s="571"/>
      <c r="AF97" s="572"/>
      <c r="AG97" s="547" t="e">
        <f aca="false">IFERROR(VLOOKUP(O97,))</f>
        <v>#VALUE!</v>
      </c>
      <c r="AH97" s="548" t="e">
        <f aca="false">IFERROR(VLOOKUP(N97,))</f>
        <v>#VALUE!</v>
      </c>
      <c r="AI97" s="549" t="e">
        <f aca="false">IF(AND(OR(P97="処遇改善加算Ⅰ",P97="処遇改善加算Ⅱ"),AH97="対象"), 1,"")</f>
        <v>#VALUE!</v>
      </c>
      <c r="AJ97" s="550" t="str">
        <f aca="false">IF(OR(Y97="処遇改善加算Ⅰ",Y97="処遇改善加算Ⅱ"),IF(AND(N97&lt;&gt;"訪問型サービス（総合事業）",N97&lt;&gt;"通所型サービス（総合事業）",N97&lt;&gt;"（介護予防）短期入所生活介護",N97&lt;&gt;"（介護予防）短期入所療養介護（老健）",N97&lt;&gt;"（介護予防）短期入所療養介護 （病院等（老健以外）)",N97&lt;&gt;"（介護予防）短期入所療養介護（医療院）"),1,""),"")</f>
        <v>
        </v>
      </c>
      <c r="AK97" s="551"/>
      <c r="AL97" s="551"/>
      <c r="AM97" s="473"/>
      <c r="AN97" s="473"/>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30" hidden="false" customHeight="true" outlineLevel="0" collapsed="false">
      <c r="A98" s="554" t="n">
        <v>85</v>
      </c>
      <c r="B98" s="555" t="str">
        <f aca="false">IF(基本情報入力シート!C123="","",基本情報入力シート!C123)</f>
        <v>
        </v>
      </c>
      <c r="C98" s="555"/>
      <c r="D98" s="555"/>
      <c r="E98" s="555"/>
      <c r="F98" s="555"/>
      <c r="G98" s="555"/>
      <c r="H98" s="555"/>
      <c r="I98" s="555"/>
      <c r="J98" s="556" t="str">
        <f aca="false">IF(基本情報入力シート!M123="","",基本情報入力シート!M123)</f>
        <v>
        </v>
      </c>
      <c r="K98" s="557" t="str">
        <f aca="false">IF(基本情報入力シート!R123="","",基本情報入力シート!R123)</f>
        <v>
        </v>
      </c>
      <c r="L98" s="557" t="str">
        <f aca="false">IF(基本情報入力シート!W123="","",基本情報入力シート!W123)</f>
        <v>
        </v>
      </c>
      <c r="M98" s="556" t="str">
        <f aca="false">IF(基本情報入力シート!X123="","",基本情報入力シート!X123)</f>
        <v>
        </v>
      </c>
      <c r="N98" s="558" t="str">
        <f aca="false">IF(基本情報入力シート!Y123="","",基本情報入力シート!Y123)</f>
        <v>
        </v>
      </c>
      <c r="O98" s="559"/>
      <c r="P98" s="597"/>
      <c r="Q98" s="598"/>
      <c r="R98" s="598"/>
      <c r="S98" s="562" t="e">
        <f aca="false">IFERROR(ROUNDDOWN(Q98*VLOOKUP(N98,),0))</f>
        <v>#VALUE!</v>
      </c>
      <c r="T98" s="599"/>
      <c r="U98" s="564" t="e">
        <f aca="false">IFERROR(IF(AG98&lt;&gt;"",Q98*VLOOKUP(N98,)))</f>
        <v>#VALUE!</v>
      </c>
      <c r="V98" s="565"/>
      <c r="W98" s="566"/>
      <c r="X98" s="566"/>
      <c r="Y98" s="567"/>
      <c r="Z98" s="568"/>
      <c r="AA98" s="569" t="e">
        <f aca="false">IFERROR(IF(Y98="ー", "", ROUNDDOWN(Z98*VLOOKUP(N98,),0)))</f>
        <v>#VALUE!</v>
      </c>
      <c r="AB98" s="570"/>
      <c r="AC98" s="564" t="e">
        <f aca="false">IFERROR(IF(AG98&lt;&gt;"",Z98*VLOOKUP(N98,)))</f>
        <v>#VALUE!</v>
      </c>
      <c r="AD98" s="564"/>
      <c r="AE98" s="571"/>
      <c r="AF98" s="572"/>
      <c r="AG98" s="547" t="e">
        <f aca="false">IFERROR(VLOOKUP(O98,))</f>
        <v>#VALUE!</v>
      </c>
      <c r="AH98" s="548" t="e">
        <f aca="false">IFERROR(VLOOKUP(N98,))</f>
        <v>#VALUE!</v>
      </c>
      <c r="AI98" s="549" t="e">
        <f aca="false">IF(AND(OR(P98="処遇改善加算Ⅰ",P98="処遇改善加算Ⅱ"),AH98="対象"), 1,"")</f>
        <v>#VALUE!</v>
      </c>
      <c r="AJ98" s="550" t="str">
        <f aca="false">IF(OR(Y98="処遇改善加算Ⅰ",Y98="処遇改善加算Ⅱ"),IF(AND(N98&lt;&gt;"訪問型サービス（総合事業）",N98&lt;&gt;"通所型サービス（総合事業）",N98&lt;&gt;"（介護予防）短期入所生活介護",N98&lt;&gt;"（介護予防）短期入所療養介護（老健）",N98&lt;&gt;"（介護予防）短期入所療養介護 （病院等（老健以外）)",N98&lt;&gt;"（介護予防）短期入所療養介護（医療院）"),1,""),"")</f>
        <v>
        </v>
      </c>
      <c r="AK98" s="551"/>
      <c r="AL98" s="551"/>
      <c r="AM98" s="473"/>
      <c r="AN98" s="473"/>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30" hidden="false" customHeight="true" outlineLevel="0" collapsed="false">
      <c r="A99" s="554" t="n">
        <v>86</v>
      </c>
      <c r="B99" s="555" t="str">
        <f aca="false">IF(基本情報入力シート!C124="","",基本情報入力シート!C124)</f>
        <v>
        </v>
      </c>
      <c r="C99" s="555"/>
      <c r="D99" s="555"/>
      <c r="E99" s="555"/>
      <c r="F99" s="555"/>
      <c r="G99" s="555"/>
      <c r="H99" s="555"/>
      <c r="I99" s="555"/>
      <c r="J99" s="556" t="str">
        <f aca="false">IF(基本情報入力シート!M124="","",基本情報入力シート!M124)</f>
        <v>
        </v>
      </c>
      <c r="K99" s="557" t="str">
        <f aca="false">IF(基本情報入力シート!R124="","",基本情報入力シート!R124)</f>
        <v>
        </v>
      </c>
      <c r="L99" s="557" t="str">
        <f aca="false">IF(基本情報入力シート!W124="","",基本情報入力シート!W124)</f>
        <v>
        </v>
      </c>
      <c r="M99" s="556" t="str">
        <f aca="false">IF(基本情報入力シート!X124="","",基本情報入力シート!X124)</f>
        <v>
        </v>
      </c>
      <c r="N99" s="558" t="str">
        <f aca="false">IF(基本情報入力シート!Y124="","",基本情報入力シート!Y124)</f>
        <v>
        </v>
      </c>
      <c r="O99" s="559"/>
      <c r="P99" s="597"/>
      <c r="Q99" s="598"/>
      <c r="R99" s="598"/>
      <c r="S99" s="562" t="e">
        <f aca="false">IFERROR(ROUNDDOWN(Q99*VLOOKUP(N99,),0))</f>
        <v>#VALUE!</v>
      </c>
      <c r="T99" s="599"/>
      <c r="U99" s="564" t="e">
        <f aca="false">IFERROR(IF(AG99&lt;&gt;"",Q99*VLOOKUP(N99,)))</f>
        <v>#VALUE!</v>
      </c>
      <c r="V99" s="565"/>
      <c r="W99" s="566"/>
      <c r="X99" s="566"/>
      <c r="Y99" s="567"/>
      <c r="Z99" s="568"/>
      <c r="AA99" s="569" t="e">
        <f aca="false">IFERROR(IF(Y99="ー", "", ROUNDDOWN(Z99*VLOOKUP(N99,),0)))</f>
        <v>#VALUE!</v>
      </c>
      <c r="AB99" s="570"/>
      <c r="AC99" s="564" t="e">
        <f aca="false">IFERROR(IF(AG99&lt;&gt;"",Z99*VLOOKUP(N99,)))</f>
        <v>#VALUE!</v>
      </c>
      <c r="AD99" s="564"/>
      <c r="AE99" s="571"/>
      <c r="AF99" s="572"/>
      <c r="AG99" s="547" t="e">
        <f aca="false">IFERROR(VLOOKUP(O99,))</f>
        <v>#VALUE!</v>
      </c>
      <c r="AH99" s="548" t="e">
        <f aca="false">IFERROR(VLOOKUP(N99,))</f>
        <v>#VALUE!</v>
      </c>
      <c r="AI99" s="549" t="e">
        <f aca="false">IF(AND(OR(P99="処遇改善加算Ⅰ",P99="処遇改善加算Ⅱ"),AH99="対象"), 1,"")</f>
        <v>#VALUE!</v>
      </c>
      <c r="AJ99" s="550" t="str">
        <f aca="false">IF(OR(Y99="処遇改善加算Ⅰ",Y99="処遇改善加算Ⅱ"),IF(AND(N99&lt;&gt;"訪問型サービス（総合事業）",N99&lt;&gt;"通所型サービス（総合事業）",N99&lt;&gt;"（介護予防）短期入所生活介護",N99&lt;&gt;"（介護予防）短期入所療養介護（老健）",N99&lt;&gt;"（介護予防）短期入所療養介護 （病院等（老健以外）)",N99&lt;&gt;"（介護予防）短期入所療養介護（医療院）"),1,""),"")</f>
        <v>
        </v>
      </c>
      <c r="AK99" s="551"/>
      <c r="AL99" s="551"/>
      <c r="AM99" s="473"/>
      <c r="AN99" s="473"/>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customFormat="false" ht="30" hidden="false" customHeight="true" outlineLevel="0" collapsed="false">
      <c r="A100" s="554" t="n">
        <v>87</v>
      </c>
      <c r="B100" s="555" t="str">
        <f aca="false">IF(基本情報入力シート!C125="","",基本情報入力シート!C125)</f>
        <v>
        </v>
      </c>
      <c r="C100" s="555"/>
      <c r="D100" s="555"/>
      <c r="E100" s="555"/>
      <c r="F100" s="555"/>
      <c r="G100" s="555"/>
      <c r="H100" s="555"/>
      <c r="I100" s="555"/>
      <c r="J100" s="556" t="str">
        <f aca="false">IF(基本情報入力シート!M125="","",基本情報入力シート!M125)</f>
        <v>
        </v>
      </c>
      <c r="K100" s="557" t="str">
        <f aca="false">IF(基本情報入力シート!R125="","",基本情報入力シート!R125)</f>
        <v>
        </v>
      </c>
      <c r="L100" s="557" t="str">
        <f aca="false">IF(基本情報入力シート!W125="","",基本情報入力シート!W125)</f>
        <v>
        </v>
      </c>
      <c r="M100" s="556" t="str">
        <f aca="false">IF(基本情報入力シート!X125="","",基本情報入力シート!X125)</f>
        <v>
        </v>
      </c>
      <c r="N100" s="558" t="str">
        <f aca="false">IF(基本情報入力シート!Y125="","",基本情報入力シート!Y125)</f>
        <v>
        </v>
      </c>
      <c r="O100" s="559"/>
      <c r="P100" s="597"/>
      <c r="Q100" s="598"/>
      <c r="R100" s="598"/>
      <c r="S100" s="562" t="e">
        <f aca="false">IFERROR(ROUNDDOWN(Q100*VLOOKUP(N100,),0))</f>
        <v>#VALUE!</v>
      </c>
      <c r="T100" s="599"/>
      <c r="U100" s="564" t="e">
        <f aca="false">IFERROR(IF(AG100&lt;&gt;"",Q100*VLOOKUP(N100,)))</f>
        <v>#VALUE!</v>
      </c>
      <c r="V100" s="565"/>
      <c r="W100" s="566"/>
      <c r="X100" s="566"/>
      <c r="Y100" s="567"/>
      <c r="Z100" s="568"/>
      <c r="AA100" s="569" t="e">
        <f aca="false">IFERROR(IF(Y100="ー", "", ROUNDDOWN(Z100*VLOOKUP(N100,),0)))</f>
        <v>#VALUE!</v>
      </c>
      <c r="AB100" s="570"/>
      <c r="AC100" s="564" t="e">
        <f aca="false">IFERROR(IF(AG100&lt;&gt;"",Z100*VLOOKUP(N100,)))</f>
        <v>#VALUE!</v>
      </c>
      <c r="AD100" s="564"/>
      <c r="AE100" s="571"/>
      <c r="AF100" s="572"/>
      <c r="AG100" s="547" t="e">
        <f aca="false">IFERROR(VLOOKUP(O100,))</f>
        <v>#VALUE!</v>
      </c>
      <c r="AH100" s="548" t="e">
        <f aca="false">IFERROR(VLOOKUP(N100,))</f>
        <v>#VALUE!</v>
      </c>
      <c r="AI100" s="549" t="e">
        <f aca="false">IF(AND(OR(P100="処遇改善加算Ⅰ",P100="処遇改善加算Ⅱ"),AH100="対象"), 1,"")</f>
        <v>#VALUE!</v>
      </c>
      <c r="AJ100" s="550" t="str">
        <f aca="false">IF(OR(Y100="処遇改善加算Ⅰ",Y100="処遇改善加算Ⅱ"),IF(AND(N100&lt;&gt;"訪問型サービス（総合事業）",N100&lt;&gt;"通所型サービス（総合事業）",N100&lt;&gt;"（介護予防）短期入所生活介護",N100&lt;&gt;"（介護予防）短期入所療養介護（老健）",N100&lt;&gt;"（介護予防）短期入所療養介護 （病院等（老健以外）)",N100&lt;&gt;"（介護予防）短期入所療養介護（医療院）"),1,""),"")</f>
        <v>
        </v>
      </c>
      <c r="AK100" s="551"/>
      <c r="AL100" s="551"/>
      <c r="AM100" s="473"/>
      <c r="AN100" s="473"/>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c r="IX100" s="0"/>
      <c r="IY100" s="0"/>
      <c r="IZ100" s="0"/>
      <c r="JA100" s="0"/>
      <c r="JB100" s="0"/>
      <c r="JC100" s="0"/>
      <c r="JD100" s="0"/>
      <c r="JE100" s="0"/>
      <c r="JF100" s="0"/>
      <c r="JG100" s="0"/>
      <c r="JH100" s="0"/>
      <c r="JI100" s="0"/>
      <c r="JJ100" s="0"/>
      <c r="JK100" s="0"/>
      <c r="JL100" s="0"/>
      <c r="JM100" s="0"/>
      <c r="JN100" s="0"/>
      <c r="JO100" s="0"/>
      <c r="JP100" s="0"/>
      <c r="JQ100" s="0"/>
      <c r="JR100" s="0"/>
      <c r="JS100" s="0"/>
      <c r="JT100" s="0"/>
      <c r="JU100" s="0"/>
      <c r="JV100" s="0"/>
      <c r="JW100" s="0"/>
      <c r="JX100" s="0"/>
      <c r="JY100" s="0"/>
      <c r="JZ100" s="0"/>
      <c r="KA100" s="0"/>
      <c r="KB100" s="0"/>
      <c r="KC100" s="0"/>
      <c r="KD100" s="0"/>
      <c r="KE100" s="0"/>
      <c r="KF100" s="0"/>
      <c r="KG100" s="0"/>
      <c r="KH100" s="0"/>
      <c r="KI100" s="0"/>
      <c r="KJ100" s="0"/>
      <c r="KK100" s="0"/>
      <c r="KL100" s="0"/>
      <c r="KM100" s="0"/>
      <c r="KN100" s="0"/>
      <c r="KO100" s="0"/>
      <c r="KP100" s="0"/>
      <c r="KQ100" s="0"/>
      <c r="KR100" s="0"/>
      <c r="KS100" s="0"/>
      <c r="KT100" s="0"/>
      <c r="KU100" s="0"/>
      <c r="KV100" s="0"/>
      <c r="KW100" s="0"/>
      <c r="KX100" s="0"/>
      <c r="KY100" s="0"/>
      <c r="KZ100" s="0"/>
      <c r="LA100" s="0"/>
      <c r="LB100" s="0"/>
      <c r="LC100" s="0"/>
      <c r="LD100" s="0"/>
      <c r="LE100" s="0"/>
      <c r="LF100" s="0"/>
      <c r="LG100" s="0"/>
      <c r="LH100" s="0"/>
      <c r="LI100" s="0"/>
      <c r="LJ100" s="0"/>
      <c r="LK100" s="0"/>
      <c r="LL100" s="0"/>
      <c r="LM100" s="0"/>
      <c r="LN100" s="0"/>
      <c r="LO100" s="0"/>
      <c r="LP100" s="0"/>
      <c r="LQ100" s="0"/>
      <c r="LR100" s="0"/>
      <c r="LS100" s="0"/>
      <c r="LT100" s="0"/>
      <c r="LU100" s="0"/>
      <c r="LV100" s="0"/>
      <c r="LW100" s="0"/>
      <c r="LX100" s="0"/>
      <c r="LY100" s="0"/>
      <c r="LZ100" s="0"/>
      <c r="MA100" s="0"/>
      <c r="MB100" s="0"/>
      <c r="MC100" s="0"/>
      <c r="MD100" s="0"/>
      <c r="ME100" s="0"/>
      <c r="MF100" s="0"/>
      <c r="MG100" s="0"/>
      <c r="MH100" s="0"/>
      <c r="MI100" s="0"/>
      <c r="MJ100" s="0"/>
      <c r="MK100" s="0"/>
      <c r="ML100" s="0"/>
      <c r="MM100" s="0"/>
      <c r="MN100" s="0"/>
      <c r="MO100" s="0"/>
      <c r="MP100" s="0"/>
      <c r="MQ100" s="0"/>
      <c r="MR100" s="0"/>
      <c r="MS100" s="0"/>
      <c r="MT100" s="0"/>
      <c r="MU100" s="0"/>
      <c r="MV100" s="0"/>
      <c r="MW100" s="0"/>
      <c r="MX100" s="0"/>
      <c r="MY100" s="0"/>
      <c r="MZ100" s="0"/>
      <c r="NA100" s="0"/>
      <c r="NB100" s="0"/>
      <c r="NC100" s="0"/>
      <c r="ND100" s="0"/>
      <c r="NE100" s="0"/>
      <c r="NF100" s="0"/>
      <c r="NG100" s="0"/>
      <c r="NH100" s="0"/>
      <c r="NI100" s="0"/>
      <c r="NJ100" s="0"/>
      <c r="NK100" s="0"/>
      <c r="NL100" s="0"/>
      <c r="NM100" s="0"/>
      <c r="NN100" s="0"/>
      <c r="NO100" s="0"/>
      <c r="NP100" s="0"/>
      <c r="NQ100" s="0"/>
      <c r="NR100" s="0"/>
      <c r="NS100" s="0"/>
      <c r="NT100" s="0"/>
      <c r="NU100" s="0"/>
      <c r="NV100" s="0"/>
      <c r="NW100" s="0"/>
      <c r="NX100" s="0"/>
      <c r="NY100" s="0"/>
      <c r="NZ100" s="0"/>
      <c r="OA100" s="0"/>
      <c r="OB100" s="0"/>
      <c r="OC100" s="0"/>
      <c r="OD100" s="0"/>
      <c r="OE100" s="0"/>
      <c r="OF100" s="0"/>
      <c r="OG100" s="0"/>
      <c r="OH100" s="0"/>
      <c r="OI100" s="0"/>
      <c r="OJ100" s="0"/>
      <c r="OK100" s="0"/>
      <c r="OL100" s="0"/>
      <c r="OM100" s="0"/>
      <c r="ON100" s="0"/>
      <c r="OO100" s="0"/>
      <c r="OP100" s="0"/>
      <c r="OQ100" s="0"/>
      <c r="OR100" s="0"/>
      <c r="OS100" s="0"/>
      <c r="OT100" s="0"/>
      <c r="OU100" s="0"/>
      <c r="OV100" s="0"/>
      <c r="OW100" s="0"/>
      <c r="OX100" s="0"/>
      <c r="OY100" s="0"/>
      <c r="OZ100" s="0"/>
      <c r="PA100" s="0"/>
      <c r="PB100" s="0"/>
      <c r="PC100" s="0"/>
      <c r="PD100" s="0"/>
      <c r="PE100" s="0"/>
      <c r="PF100" s="0"/>
      <c r="PG100" s="0"/>
      <c r="PH100" s="0"/>
      <c r="PI100" s="0"/>
      <c r="PJ100" s="0"/>
      <c r="PK100" s="0"/>
      <c r="PL100" s="0"/>
      <c r="PM100" s="0"/>
      <c r="PN100" s="0"/>
      <c r="PO100" s="0"/>
      <c r="PP100" s="0"/>
      <c r="PQ100" s="0"/>
      <c r="PR100" s="0"/>
      <c r="PS100" s="0"/>
      <c r="PT100" s="0"/>
      <c r="PU100" s="0"/>
      <c r="PV100" s="0"/>
      <c r="PW100" s="0"/>
      <c r="PX100" s="0"/>
      <c r="PY100" s="0"/>
      <c r="PZ100" s="0"/>
      <c r="QA100" s="0"/>
      <c r="QB100" s="0"/>
      <c r="QC100" s="0"/>
      <c r="QD100" s="0"/>
      <c r="QE100" s="0"/>
      <c r="QF100" s="0"/>
      <c r="QG100" s="0"/>
      <c r="QH100" s="0"/>
      <c r="QI100" s="0"/>
      <c r="QJ100" s="0"/>
      <c r="QK100" s="0"/>
      <c r="QL100" s="0"/>
      <c r="QM100" s="0"/>
      <c r="QN100" s="0"/>
      <c r="QO100" s="0"/>
      <c r="QP100" s="0"/>
      <c r="QQ100" s="0"/>
      <c r="QR100" s="0"/>
      <c r="QS100" s="0"/>
      <c r="QT100" s="0"/>
      <c r="QU100" s="0"/>
      <c r="QV100" s="0"/>
      <c r="QW100" s="0"/>
      <c r="QX100" s="0"/>
      <c r="QY100" s="0"/>
      <c r="QZ100" s="0"/>
      <c r="RA100" s="0"/>
      <c r="RB100" s="0"/>
      <c r="RC100" s="0"/>
      <c r="RD100" s="0"/>
      <c r="RE100" s="0"/>
      <c r="RF100" s="0"/>
      <c r="RG100" s="0"/>
      <c r="RH100" s="0"/>
      <c r="RI100" s="0"/>
      <c r="RJ100" s="0"/>
      <c r="RK100" s="0"/>
      <c r="RL100" s="0"/>
      <c r="RM100" s="0"/>
      <c r="RN100" s="0"/>
      <c r="RO100" s="0"/>
      <c r="RP100" s="0"/>
      <c r="RQ100" s="0"/>
      <c r="RR100" s="0"/>
      <c r="RS100" s="0"/>
      <c r="RT100" s="0"/>
      <c r="RU100" s="0"/>
      <c r="RV100" s="0"/>
      <c r="RW100" s="0"/>
      <c r="RX100" s="0"/>
      <c r="RY100" s="0"/>
      <c r="RZ100" s="0"/>
      <c r="SA100" s="0"/>
      <c r="SB100" s="0"/>
      <c r="SC100" s="0"/>
      <c r="SD100" s="0"/>
      <c r="SE100" s="0"/>
      <c r="SF100" s="0"/>
      <c r="SG100" s="0"/>
      <c r="SH100" s="0"/>
      <c r="SI100" s="0"/>
      <c r="SJ100" s="0"/>
      <c r="SK100" s="0"/>
      <c r="SL100" s="0"/>
      <c r="SM100" s="0"/>
      <c r="SN100" s="0"/>
      <c r="SO100" s="0"/>
      <c r="SP100" s="0"/>
      <c r="SQ100" s="0"/>
      <c r="SR100" s="0"/>
      <c r="SS100" s="0"/>
      <c r="ST100" s="0"/>
      <c r="SU100" s="0"/>
      <c r="SV100" s="0"/>
      <c r="SW100" s="0"/>
      <c r="SX100" s="0"/>
      <c r="SY100" s="0"/>
      <c r="SZ100" s="0"/>
      <c r="TA100" s="0"/>
      <c r="TB100" s="0"/>
      <c r="TC100" s="0"/>
      <c r="TD100" s="0"/>
      <c r="TE100" s="0"/>
      <c r="TF100" s="0"/>
      <c r="TG100" s="0"/>
      <c r="TH100" s="0"/>
      <c r="TI100" s="0"/>
      <c r="TJ100" s="0"/>
      <c r="TK100" s="0"/>
      <c r="TL100" s="0"/>
      <c r="TM100" s="0"/>
      <c r="TN100" s="0"/>
      <c r="TO100" s="0"/>
      <c r="TP100" s="0"/>
      <c r="TQ100" s="0"/>
      <c r="TR100" s="0"/>
      <c r="TS100" s="0"/>
      <c r="TT100" s="0"/>
      <c r="TU100" s="0"/>
      <c r="TV100" s="0"/>
      <c r="TW100" s="0"/>
      <c r="TX100" s="0"/>
      <c r="TY100" s="0"/>
      <c r="TZ100" s="0"/>
      <c r="UA100" s="0"/>
      <c r="UB100" s="0"/>
      <c r="UC100" s="0"/>
      <c r="UD100" s="0"/>
      <c r="UE100" s="0"/>
      <c r="UF100" s="0"/>
      <c r="UG100" s="0"/>
      <c r="UH100" s="0"/>
      <c r="UI100" s="0"/>
      <c r="UJ100" s="0"/>
      <c r="UK100" s="0"/>
      <c r="UL100" s="0"/>
      <c r="UM100" s="0"/>
      <c r="UN100" s="0"/>
      <c r="UO100" s="0"/>
      <c r="UP100" s="0"/>
      <c r="UQ100" s="0"/>
      <c r="UR100" s="0"/>
      <c r="US100" s="0"/>
      <c r="UT100" s="0"/>
      <c r="UU100" s="0"/>
      <c r="UV100" s="0"/>
      <c r="UW100" s="0"/>
      <c r="UX100" s="0"/>
      <c r="UY100" s="0"/>
      <c r="UZ100" s="0"/>
      <c r="VA100" s="0"/>
      <c r="VB100" s="0"/>
      <c r="VC100" s="0"/>
      <c r="VD100" s="0"/>
      <c r="VE100" s="0"/>
      <c r="VF100" s="0"/>
      <c r="VG100" s="0"/>
      <c r="VH100" s="0"/>
      <c r="VI100" s="0"/>
      <c r="VJ100" s="0"/>
      <c r="VK100" s="0"/>
      <c r="VL100" s="0"/>
      <c r="VM100" s="0"/>
      <c r="VN100" s="0"/>
      <c r="VO100" s="0"/>
      <c r="VP100" s="0"/>
      <c r="VQ100" s="0"/>
      <c r="VR100" s="0"/>
      <c r="VS100" s="0"/>
      <c r="VT100" s="0"/>
      <c r="VU100" s="0"/>
      <c r="VV100" s="0"/>
      <c r="VW100" s="0"/>
      <c r="VX100" s="0"/>
      <c r="VY100" s="0"/>
      <c r="VZ100" s="0"/>
      <c r="WA100" s="0"/>
      <c r="WB100" s="0"/>
      <c r="WC100" s="0"/>
      <c r="WD100" s="0"/>
      <c r="WE100" s="0"/>
      <c r="WF100" s="0"/>
      <c r="WG100" s="0"/>
      <c r="WH100" s="0"/>
      <c r="WI100" s="0"/>
      <c r="WJ100" s="0"/>
      <c r="WK100" s="0"/>
      <c r="WL100" s="0"/>
      <c r="WM100" s="0"/>
      <c r="WN100" s="0"/>
      <c r="WO100" s="0"/>
      <c r="WP100" s="0"/>
      <c r="WQ100" s="0"/>
      <c r="WR100" s="0"/>
      <c r="WS100" s="0"/>
      <c r="WT100" s="0"/>
      <c r="WU100" s="0"/>
      <c r="WV100" s="0"/>
      <c r="WW100" s="0"/>
      <c r="WX100" s="0"/>
      <c r="WY100" s="0"/>
      <c r="WZ100" s="0"/>
      <c r="XA100" s="0"/>
      <c r="XB100" s="0"/>
      <c r="XC100" s="0"/>
      <c r="XD100" s="0"/>
      <c r="XE100" s="0"/>
      <c r="XF100" s="0"/>
      <c r="XG100" s="0"/>
      <c r="XH100" s="0"/>
      <c r="XI100" s="0"/>
      <c r="XJ100" s="0"/>
      <c r="XK100" s="0"/>
      <c r="XL100" s="0"/>
      <c r="XM100" s="0"/>
      <c r="XN100" s="0"/>
      <c r="XO100" s="0"/>
      <c r="XP100" s="0"/>
      <c r="XQ100" s="0"/>
      <c r="XR100" s="0"/>
      <c r="XS100" s="0"/>
      <c r="XT100" s="0"/>
      <c r="XU100" s="0"/>
      <c r="XV100" s="0"/>
      <c r="XW100" s="0"/>
      <c r="XX100" s="0"/>
      <c r="XY100" s="0"/>
      <c r="XZ100" s="0"/>
      <c r="YA100" s="0"/>
      <c r="YB100" s="0"/>
      <c r="YC100" s="0"/>
      <c r="YD100" s="0"/>
      <c r="YE100" s="0"/>
      <c r="YF100" s="0"/>
      <c r="YG100" s="0"/>
      <c r="YH100" s="0"/>
      <c r="YI100" s="0"/>
      <c r="YJ100" s="0"/>
      <c r="YK100" s="0"/>
      <c r="YL100" s="0"/>
      <c r="YM100" s="0"/>
      <c r="YN100" s="0"/>
      <c r="YO100" s="0"/>
      <c r="YP100" s="0"/>
      <c r="YQ100" s="0"/>
      <c r="YR100" s="0"/>
      <c r="YS100" s="0"/>
      <c r="YT100" s="0"/>
      <c r="YU100" s="0"/>
      <c r="YV100" s="0"/>
      <c r="YW100" s="0"/>
      <c r="YX100" s="0"/>
      <c r="YY100" s="0"/>
      <c r="YZ100" s="0"/>
      <c r="ZA100" s="0"/>
      <c r="ZB100" s="0"/>
      <c r="ZC100" s="0"/>
      <c r="ZD100" s="0"/>
      <c r="ZE100" s="0"/>
      <c r="ZF100" s="0"/>
      <c r="ZG100" s="0"/>
      <c r="ZH100" s="0"/>
      <c r="ZI100" s="0"/>
      <c r="ZJ100" s="0"/>
      <c r="ZK100" s="0"/>
      <c r="ZL100" s="0"/>
      <c r="ZM100" s="0"/>
      <c r="ZN100" s="0"/>
      <c r="ZO100" s="0"/>
      <c r="ZP100" s="0"/>
      <c r="ZQ100" s="0"/>
      <c r="ZR100" s="0"/>
      <c r="ZS100" s="0"/>
      <c r="ZT100" s="0"/>
      <c r="ZU100" s="0"/>
      <c r="ZV100" s="0"/>
      <c r="ZW100" s="0"/>
      <c r="ZX100" s="0"/>
      <c r="ZY100" s="0"/>
      <c r="ZZ100" s="0"/>
      <c r="AAA100" s="0"/>
      <c r="AAB100" s="0"/>
      <c r="AAC100" s="0"/>
      <c r="AAD100" s="0"/>
      <c r="AAE100" s="0"/>
      <c r="AAF100" s="0"/>
      <c r="AAG100" s="0"/>
      <c r="AAH100" s="0"/>
      <c r="AAI100" s="0"/>
      <c r="AAJ100" s="0"/>
      <c r="AAK100" s="0"/>
      <c r="AAL100" s="0"/>
      <c r="AAM100" s="0"/>
      <c r="AAN100" s="0"/>
      <c r="AAO100" s="0"/>
      <c r="AAP100" s="0"/>
      <c r="AAQ100" s="0"/>
      <c r="AAR100" s="0"/>
      <c r="AAS100" s="0"/>
      <c r="AAT100" s="0"/>
      <c r="AAU100" s="0"/>
      <c r="AAV100" s="0"/>
      <c r="AAW100" s="0"/>
      <c r="AAX100" s="0"/>
      <c r="AAY100" s="0"/>
      <c r="AAZ100" s="0"/>
      <c r="ABA100" s="0"/>
      <c r="ABB100" s="0"/>
      <c r="ABC100" s="0"/>
      <c r="ABD100" s="0"/>
      <c r="ABE100" s="0"/>
      <c r="ABF100" s="0"/>
      <c r="ABG100" s="0"/>
      <c r="ABH100" s="0"/>
      <c r="ABI100" s="0"/>
      <c r="ABJ100" s="0"/>
      <c r="ABK100" s="0"/>
      <c r="ABL100" s="0"/>
      <c r="ABM100" s="0"/>
      <c r="ABN100" s="0"/>
      <c r="ABO100" s="0"/>
      <c r="ABP100" s="0"/>
      <c r="ABQ100" s="0"/>
      <c r="ABR100" s="0"/>
      <c r="ABS100" s="0"/>
      <c r="ABT100" s="0"/>
      <c r="ABU100" s="0"/>
      <c r="ABV100" s="0"/>
      <c r="ABW100" s="0"/>
      <c r="ABX100" s="0"/>
      <c r="ABY100" s="0"/>
      <c r="ABZ100" s="0"/>
      <c r="ACA100" s="0"/>
      <c r="ACB100" s="0"/>
      <c r="ACC100" s="0"/>
      <c r="ACD100" s="0"/>
      <c r="ACE100" s="0"/>
      <c r="ACF100" s="0"/>
      <c r="ACG100" s="0"/>
      <c r="ACH100" s="0"/>
      <c r="ACI100" s="0"/>
      <c r="ACJ100" s="0"/>
      <c r="ACK100" s="0"/>
      <c r="ACL100" s="0"/>
      <c r="ACM100" s="0"/>
      <c r="ACN100" s="0"/>
      <c r="ACO100" s="0"/>
      <c r="ACP100" s="0"/>
      <c r="ACQ100" s="0"/>
      <c r="ACR100" s="0"/>
      <c r="ACS100" s="0"/>
      <c r="ACT100" s="0"/>
      <c r="ACU100" s="0"/>
      <c r="ACV100" s="0"/>
      <c r="ACW100" s="0"/>
      <c r="ACX100" s="0"/>
      <c r="ACY100" s="0"/>
      <c r="ACZ100" s="0"/>
      <c r="ADA100" s="0"/>
      <c r="ADB100" s="0"/>
      <c r="ADC100" s="0"/>
      <c r="ADD100" s="0"/>
      <c r="ADE100" s="0"/>
      <c r="ADF100" s="0"/>
      <c r="ADG100" s="0"/>
      <c r="ADH100" s="0"/>
      <c r="ADI100" s="0"/>
      <c r="ADJ100" s="0"/>
      <c r="ADK100" s="0"/>
      <c r="ADL100" s="0"/>
      <c r="ADM100" s="0"/>
      <c r="ADN100" s="0"/>
      <c r="ADO100" s="0"/>
      <c r="ADP100" s="0"/>
      <c r="ADQ100" s="0"/>
      <c r="ADR100" s="0"/>
      <c r="ADS100" s="0"/>
      <c r="ADT100" s="0"/>
      <c r="ADU100" s="0"/>
      <c r="ADV100" s="0"/>
      <c r="ADW100" s="0"/>
      <c r="ADX100" s="0"/>
      <c r="ADY100" s="0"/>
      <c r="ADZ100" s="0"/>
      <c r="AEA100" s="0"/>
      <c r="AEB100" s="0"/>
      <c r="AEC100" s="0"/>
      <c r="AED100" s="0"/>
      <c r="AEE100" s="0"/>
      <c r="AEF100" s="0"/>
      <c r="AEG100" s="0"/>
      <c r="AEH100" s="0"/>
      <c r="AEI100" s="0"/>
      <c r="AEJ100" s="0"/>
      <c r="AEK100" s="0"/>
      <c r="AEL100" s="0"/>
      <c r="AEM100" s="0"/>
      <c r="AEN100" s="0"/>
      <c r="AEO100" s="0"/>
      <c r="AEP100" s="0"/>
      <c r="AEQ100" s="0"/>
      <c r="AER100" s="0"/>
      <c r="AES100" s="0"/>
      <c r="AET100" s="0"/>
      <c r="AEU100" s="0"/>
      <c r="AEV100" s="0"/>
      <c r="AEW100" s="0"/>
      <c r="AEX100" s="0"/>
      <c r="AEY100" s="0"/>
      <c r="AEZ100" s="0"/>
      <c r="AFA100" s="0"/>
      <c r="AFB100" s="0"/>
      <c r="AFC100" s="0"/>
      <c r="AFD100" s="0"/>
      <c r="AFE100" s="0"/>
      <c r="AFF100" s="0"/>
      <c r="AFG100" s="0"/>
      <c r="AFH100" s="0"/>
      <c r="AFI100" s="0"/>
      <c r="AFJ100" s="0"/>
      <c r="AFK100" s="0"/>
      <c r="AFL100" s="0"/>
      <c r="AFM100" s="0"/>
      <c r="AFN100" s="0"/>
      <c r="AFO100" s="0"/>
      <c r="AFP100" s="0"/>
      <c r="AFQ100" s="0"/>
      <c r="AFR100" s="0"/>
      <c r="AFS100" s="0"/>
      <c r="AFT100" s="0"/>
      <c r="AFU100" s="0"/>
      <c r="AFV100" s="0"/>
      <c r="AFW100" s="0"/>
      <c r="AFX100" s="0"/>
      <c r="AFY100" s="0"/>
      <c r="AFZ100" s="0"/>
      <c r="AGA100" s="0"/>
      <c r="AGB100" s="0"/>
      <c r="AGC100" s="0"/>
      <c r="AGD100" s="0"/>
      <c r="AGE100" s="0"/>
      <c r="AGF100" s="0"/>
      <c r="AGG100" s="0"/>
      <c r="AGH100" s="0"/>
      <c r="AGI100" s="0"/>
      <c r="AGJ100" s="0"/>
      <c r="AGK100" s="0"/>
      <c r="AGL100" s="0"/>
      <c r="AGM100" s="0"/>
      <c r="AGN100" s="0"/>
      <c r="AGO100" s="0"/>
      <c r="AGP100" s="0"/>
      <c r="AGQ100" s="0"/>
      <c r="AGR100" s="0"/>
      <c r="AGS100" s="0"/>
      <c r="AGT100" s="0"/>
      <c r="AGU100" s="0"/>
      <c r="AGV100" s="0"/>
      <c r="AGW100" s="0"/>
      <c r="AGX100" s="0"/>
      <c r="AGY100" s="0"/>
      <c r="AGZ100" s="0"/>
      <c r="AHA100" s="0"/>
      <c r="AHB100" s="0"/>
      <c r="AHC100" s="0"/>
      <c r="AHD100" s="0"/>
      <c r="AHE100" s="0"/>
      <c r="AHF100" s="0"/>
      <c r="AHG100" s="0"/>
      <c r="AHH100" s="0"/>
      <c r="AHI100" s="0"/>
      <c r="AHJ100" s="0"/>
      <c r="AHK100" s="0"/>
      <c r="AHL100" s="0"/>
      <c r="AHM100" s="0"/>
      <c r="AHN100" s="0"/>
      <c r="AHO100" s="0"/>
      <c r="AHP100" s="0"/>
      <c r="AHQ100" s="0"/>
      <c r="AHR100" s="0"/>
      <c r="AHS100" s="0"/>
      <c r="AHT100" s="0"/>
      <c r="AHU100" s="0"/>
      <c r="AHV100" s="0"/>
      <c r="AHW100" s="0"/>
      <c r="AHX100" s="0"/>
      <c r="AHY100" s="0"/>
      <c r="AHZ100" s="0"/>
      <c r="AIA100" s="0"/>
      <c r="AIB100" s="0"/>
      <c r="AIC100" s="0"/>
      <c r="AID100" s="0"/>
      <c r="AIE100" s="0"/>
      <c r="AIF100" s="0"/>
      <c r="AIG100" s="0"/>
      <c r="AIH100" s="0"/>
      <c r="AII100" s="0"/>
      <c r="AIJ100" s="0"/>
      <c r="AIK100" s="0"/>
      <c r="AIL100" s="0"/>
      <c r="AIM100" s="0"/>
      <c r="AIN100" s="0"/>
      <c r="AIO100" s="0"/>
      <c r="AIP100" s="0"/>
      <c r="AIQ100" s="0"/>
      <c r="AIR100" s="0"/>
      <c r="AIS100" s="0"/>
      <c r="AIT100" s="0"/>
      <c r="AIU100" s="0"/>
      <c r="AIV100" s="0"/>
      <c r="AIW100" s="0"/>
      <c r="AIX100" s="0"/>
      <c r="AIY100" s="0"/>
      <c r="AIZ100" s="0"/>
      <c r="AJA100" s="0"/>
      <c r="AJB100" s="0"/>
      <c r="AJC100" s="0"/>
      <c r="AJD100" s="0"/>
      <c r="AJE100" s="0"/>
      <c r="AJF100" s="0"/>
      <c r="AJG100" s="0"/>
      <c r="AJH100" s="0"/>
      <c r="AJI100" s="0"/>
      <c r="AJJ100" s="0"/>
      <c r="AJK100" s="0"/>
      <c r="AJL100" s="0"/>
      <c r="AJM100" s="0"/>
      <c r="AJN100" s="0"/>
      <c r="AJO100" s="0"/>
      <c r="AJP100" s="0"/>
      <c r="AJQ100" s="0"/>
      <c r="AJR100" s="0"/>
      <c r="AJS100" s="0"/>
      <c r="AJT100" s="0"/>
      <c r="AJU100" s="0"/>
      <c r="AJV100" s="0"/>
      <c r="AJW100" s="0"/>
      <c r="AJX100" s="0"/>
      <c r="AJY100" s="0"/>
      <c r="AJZ100" s="0"/>
      <c r="AKA100" s="0"/>
      <c r="AKB100" s="0"/>
      <c r="AKC100" s="0"/>
      <c r="AKD100" s="0"/>
      <c r="AKE100" s="0"/>
      <c r="AKF100" s="0"/>
      <c r="AKG100" s="0"/>
      <c r="AKH100" s="0"/>
      <c r="AKI100" s="0"/>
      <c r="AKJ100" s="0"/>
      <c r="AKK100" s="0"/>
      <c r="AKL100" s="0"/>
      <c r="AKM100" s="0"/>
      <c r="AKN100" s="0"/>
      <c r="AKO100" s="0"/>
      <c r="AKP100" s="0"/>
      <c r="AKQ100" s="0"/>
      <c r="AKR100" s="0"/>
      <c r="AKS100" s="0"/>
      <c r="AKT100" s="0"/>
      <c r="AKU100" s="0"/>
      <c r="AKV100" s="0"/>
      <c r="AKW100" s="0"/>
      <c r="AKX100" s="0"/>
      <c r="AKY100" s="0"/>
      <c r="AKZ100" s="0"/>
      <c r="ALA100" s="0"/>
      <c r="ALB100" s="0"/>
      <c r="ALC100" s="0"/>
      <c r="ALD100" s="0"/>
      <c r="ALE100" s="0"/>
      <c r="ALF100" s="0"/>
      <c r="ALG100" s="0"/>
      <c r="ALH100" s="0"/>
      <c r="ALI100" s="0"/>
      <c r="ALJ100" s="0"/>
      <c r="ALK100" s="0"/>
      <c r="ALL100" s="0"/>
      <c r="ALM100" s="0"/>
      <c r="ALN100" s="0"/>
      <c r="ALO100" s="0"/>
      <c r="ALP100" s="0"/>
      <c r="ALQ100" s="0"/>
      <c r="ALR100" s="0"/>
      <c r="ALS100" s="0"/>
      <c r="ALT100" s="0"/>
      <c r="ALU100" s="0"/>
      <c r="ALV100" s="0"/>
      <c r="ALW100" s="0"/>
      <c r="ALX100" s="0"/>
      <c r="ALY100" s="0"/>
      <c r="ALZ100" s="0"/>
      <c r="AMA100" s="0"/>
      <c r="AMB100" s="0"/>
      <c r="AMC100" s="0"/>
      <c r="AMD100" s="0"/>
      <c r="AME100" s="0"/>
      <c r="AMF100" s="0"/>
      <c r="AMG100" s="0"/>
      <c r="AMH100" s="0"/>
      <c r="AMI100" s="0"/>
      <c r="AMJ100" s="0"/>
    </row>
    <row r="101" customFormat="false" ht="30" hidden="false" customHeight="true" outlineLevel="0" collapsed="false">
      <c r="A101" s="554" t="n">
        <v>88</v>
      </c>
      <c r="B101" s="555" t="str">
        <f aca="false">IF(基本情報入力シート!C126="","",基本情報入力シート!C126)</f>
        <v>
        </v>
      </c>
      <c r="C101" s="555"/>
      <c r="D101" s="555"/>
      <c r="E101" s="555"/>
      <c r="F101" s="555"/>
      <c r="G101" s="555"/>
      <c r="H101" s="555"/>
      <c r="I101" s="555"/>
      <c r="J101" s="556" t="str">
        <f aca="false">IF(基本情報入力シート!M126="","",基本情報入力シート!M126)</f>
        <v>
        </v>
      </c>
      <c r="K101" s="557" t="str">
        <f aca="false">IF(基本情報入力シート!R126="","",基本情報入力シート!R126)</f>
        <v>
        </v>
      </c>
      <c r="L101" s="557" t="str">
        <f aca="false">IF(基本情報入力シート!W126="","",基本情報入力シート!W126)</f>
        <v>
        </v>
      </c>
      <c r="M101" s="556" t="str">
        <f aca="false">IF(基本情報入力シート!X126="","",基本情報入力シート!X126)</f>
        <v>
        </v>
      </c>
      <c r="N101" s="558" t="str">
        <f aca="false">IF(基本情報入力シート!Y126="","",基本情報入力シート!Y126)</f>
        <v>
        </v>
      </c>
      <c r="O101" s="559"/>
      <c r="P101" s="597"/>
      <c r="Q101" s="598"/>
      <c r="R101" s="598"/>
      <c r="S101" s="562" t="e">
        <f aca="false">IFERROR(ROUNDDOWN(Q101*VLOOKUP(N101,),0))</f>
        <v>#VALUE!</v>
      </c>
      <c r="T101" s="599"/>
      <c r="U101" s="564" t="e">
        <f aca="false">IFERROR(IF(AG101&lt;&gt;"",Q101*VLOOKUP(N101,)))</f>
        <v>#VALUE!</v>
      </c>
      <c r="V101" s="565"/>
      <c r="W101" s="566"/>
      <c r="X101" s="566"/>
      <c r="Y101" s="567"/>
      <c r="Z101" s="568"/>
      <c r="AA101" s="569" t="e">
        <f aca="false">IFERROR(IF(Y101="ー", "", ROUNDDOWN(Z101*VLOOKUP(N101,),0)))</f>
        <v>#VALUE!</v>
      </c>
      <c r="AB101" s="570"/>
      <c r="AC101" s="564" t="e">
        <f aca="false">IFERROR(IF(AG101&lt;&gt;"",Z101*VLOOKUP(N101,)))</f>
        <v>#VALUE!</v>
      </c>
      <c r="AD101" s="564"/>
      <c r="AE101" s="571"/>
      <c r="AF101" s="572"/>
      <c r="AG101" s="547" t="e">
        <f aca="false">IFERROR(VLOOKUP(O101,))</f>
        <v>#VALUE!</v>
      </c>
      <c r="AH101" s="548" t="e">
        <f aca="false">IFERROR(VLOOKUP(N101,))</f>
        <v>#VALUE!</v>
      </c>
      <c r="AI101" s="549" t="e">
        <f aca="false">IF(AND(OR(P101="処遇改善加算Ⅰ",P101="処遇改善加算Ⅱ"),AH101="対象"), 1,"")</f>
        <v>#VALUE!</v>
      </c>
      <c r="AJ101" s="550" t="str">
        <f aca="false">IF(OR(Y101="処遇改善加算Ⅰ",Y101="処遇改善加算Ⅱ"),IF(AND(N101&lt;&gt;"訪問型サービス（総合事業）",N101&lt;&gt;"通所型サービス（総合事業）",N101&lt;&gt;"（介護予防）短期入所生活介護",N101&lt;&gt;"（介護予防）短期入所療養介護（老健）",N101&lt;&gt;"（介護予防）短期入所療養介護 （病院等（老健以外）)",N101&lt;&gt;"（介護予防）短期入所療養介護（医療院）"),1,""),"")</f>
        <v>
        </v>
      </c>
      <c r="AK101" s="551"/>
      <c r="AL101" s="551"/>
      <c r="AM101" s="473"/>
      <c r="AN101" s="473"/>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c r="IX101" s="0"/>
      <c r="IY101" s="0"/>
      <c r="IZ101" s="0"/>
      <c r="JA101" s="0"/>
      <c r="JB101" s="0"/>
      <c r="JC101" s="0"/>
      <c r="JD101" s="0"/>
      <c r="JE101" s="0"/>
      <c r="JF101" s="0"/>
      <c r="JG101" s="0"/>
      <c r="JH101" s="0"/>
      <c r="JI101" s="0"/>
      <c r="JJ101" s="0"/>
      <c r="JK101" s="0"/>
      <c r="JL101" s="0"/>
      <c r="JM101" s="0"/>
      <c r="JN101" s="0"/>
      <c r="JO101" s="0"/>
      <c r="JP101" s="0"/>
      <c r="JQ101" s="0"/>
      <c r="JR101" s="0"/>
      <c r="JS101" s="0"/>
      <c r="JT101" s="0"/>
      <c r="JU101" s="0"/>
      <c r="JV101" s="0"/>
      <c r="JW101" s="0"/>
      <c r="JX101" s="0"/>
      <c r="JY101" s="0"/>
      <c r="JZ101" s="0"/>
      <c r="KA101" s="0"/>
      <c r="KB101" s="0"/>
      <c r="KC101" s="0"/>
      <c r="KD101" s="0"/>
      <c r="KE101" s="0"/>
      <c r="KF101" s="0"/>
      <c r="KG101" s="0"/>
      <c r="KH101" s="0"/>
      <c r="KI101" s="0"/>
      <c r="KJ101" s="0"/>
      <c r="KK101" s="0"/>
      <c r="KL101" s="0"/>
      <c r="KM101" s="0"/>
      <c r="KN101" s="0"/>
      <c r="KO101" s="0"/>
      <c r="KP101" s="0"/>
      <c r="KQ101" s="0"/>
      <c r="KR101" s="0"/>
      <c r="KS101" s="0"/>
      <c r="KT101" s="0"/>
      <c r="KU101" s="0"/>
      <c r="KV101" s="0"/>
      <c r="KW101" s="0"/>
      <c r="KX101" s="0"/>
      <c r="KY101" s="0"/>
      <c r="KZ101" s="0"/>
      <c r="LA101" s="0"/>
      <c r="LB101" s="0"/>
      <c r="LC101" s="0"/>
      <c r="LD101" s="0"/>
      <c r="LE101" s="0"/>
      <c r="LF101" s="0"/>
      <c r="LG101" s="0"/>
      <c r="LH101" s="0"/>
      <c r="LI101" s="0"/>
      <c r="LJ101" s="0"/>
      <c r="LK101" s="0"/>
      <c r="LL101" s="0"/>
      <c r="LM101" s="0"/>
      <c r="LN101" s="0"/>
      <c r="LO101" s="0"/>
      <c r="LP101" s="0"/>
      <c r="LQ101" s="0"/>
      <c r="LR101" s="0"/>
      <c r="LS101" s="0"/>
      <c r="LT101" s="0"/>
      <c r="LU101" s="0"/>
      <c r="LV101" s="0"/>
      <c r="LW101" s="0"/>
      <c r="LX101" s="0"/>
      <c r="LY101" s="0"/>
      <c r="LZ101" s="0"/>
      <c r="MA101" s="0"/>
      <c r="MB101" s="0"/>
      <c r="MC101" s="0"/>
      <c r="MD101" s="0"/>
      <c r="ME101" s="0"/>
      <c r="MF101" s="0"/>
      <c r="MG101" s="0"/>
      <c r="MH101" s="0"/>
      <c r="MI101" s="0"/>
      <c r="MJ101" s="0"/>
      <c r="MK101" s="0"/>
      <c r="ML101" s="0"/>
      <c r="MM101" s="0"/>
      <c r="MN101" s="0"/>
      <c r="MO101" s="0"/>
      <c r="MP101" s="0"/>
      <c r="MQ101" s="0"/>
      <c r="MR101" s="0"/>
      <c r="MS101" s="0"/>
      <c r="MT101" s="0"/>
      <c r="MU101" s="0"/>
      <c r="MV101" s="0"/>
      <c r="MW101" s="0"/>
      <c r="MX101" s="0"/>
      <c r="MY101" s="0"/>
      <c r="MZ101" s="0"/>
      <c r="NA101" s="0"/>
      <c r="NB101" s="0"/>
      <c r="NC101" s="0"/>
      <c r="ND101" s="0"/>
      <c r="NE101" s="0"/>
      <c r="NF101" s="0"/>
      <c r="NG101" s="0"/>
      <c r="NH101" s="0"/>
      <c r="NI101" s="0"/>
      <c r="NJ101" s="0"/>
      <c r="NK101" s="0"/>
      <c r="NL101" s="0"/>
      <c r="NM101" s="0"/>
      <c r="NN101" s="0"/>
      <c r="NO101" s="0"/>
      <c r="NP101" s="0"/>
      <c r="NQ101" s="0"/>
      <c r="NR101" s="0"/>
      <c r="NS101" s="0"/>
      <c r="NT101" s="0"/>
      <c r="NU101" s="0"/>
      <c r="NV101" s="0"/>
      <c r="NW101" s="0"/>
      <c r="NX101" s="0"/>
      <c r="NY101" s="0"/>
      <c r="NZ101" s="0"/>
      <c r="OA101" s="0"/>
      <c r="OB101" s="0"/>
      <c r="OC101" s="0"/>
      <c r="OD101" s="0"/>
      <c r="OE101" s="0"/>
      <c r="OF101" s="0"/>
      <c r="OG101" s="0"/>
      <c r="OH101" s="0"/>
      <c r="OI101" s="0"/>
      <c r="OJ101" s="0"/>
      <c r="OK101" s="0"/>
      <c r="OL101" s="0"/>
      <c r="OM101" s="0"/>
      <c r="ON101" s="0"/>
      <c r="OO101" s="0"/>
      <c r="OP101" s="0"/>
      <c r="OQ101" s="0"/>
      <c r="OR101" s="0"/>
      <c r="OS101" s="0"/>
      <c r="OT101" s="0"/>
      <c r="OU101" s="0"/>
      <c r="OV101" s="0"/>
      <c r="OW101" s="0"/>
      <c r="OX101" s="0"/>
      <c r="OY101" s="0"/>
      <c r="OZ101" s="0"/>
      <c r="PA101" s="0"/>
      <c r="PB101" s="0"/>
      <c r="PC101" s="0"/>
      <c r="PD101" s="0"/>
      <c r="PE101" s="0"/>
      <c r="PF101" s="0"/>
      <c r="PG101" s="0"/>
      <c r="PH101" s="0"/>
      <c r="PI101" s="0"/>
      <c r="PJ101" s="0"/>
      <c r="PK101" s="0"/>
      <c r="PL101" s="0"/>
      <c r="PM101" s="0"/>
      <c r="PN101" s="0"/>
      <c r="PO101" s="0"/>
      <c r="PP101" s="0"/>
      <c r="PQ101" s="0"/>
      <c r="PR101" s="0"/>
      <c r="PS101" s="0"/>
      <c r="PT101" s="0"/>
      <c r="PU101" s="0"/>
      <c r="PV101" s="0"/>
      <c r="PW101" s="0"/>
      <c r="PX101" s="0"/>
      <c r="PY101" s="0"/>
      <c r="PZ101" s="0"/>
      <c r="QA101" s="0"/>
      <c r="QB101" s="0"/>
      <c r="QC101" s="0"/>
      <c r="QD101" s="0"/>
      <c r="QE101" s="0"/>
      <c r="QF101" s="0"/>
      <c r="QG101" s="0"/>
      <c r="QH101" s="0"/>
      <c r="QI101" s="0"/>
      <c r="QJ101" s="0"/>
      <c r="QK101" s="0"/>
      <c r="QL101" s="0"/>
      <c r="QM101" s="0"/>
      <c r="QN101" s="0"/>
      <c r="QO101" s="0"/>
      <c r="QP101" s="0"/>
      <c r="QQ101" s="0"/>
      <c r="QR101" s="0"/>
      <c r="QS101" s="0"/>
      <c r="QT101" s="0"/>
      <c r="QU101" s="0"/>
      <c r="QV101" s="0"/>
      <c r="QW101" s="0"/>
      <c r="QX101" s="0"/>
      <c r="QY101" s="0"/>
      <c r="QZ101" s="0"/>
      <c r="RA101" s="0"/>
      <c r="RB101" s="0"/>
      <c r="RC101" s="0"/>
      <c r="RD101" s="0"/>
      <c r="RE101" s="0"/>
      <c r="RF101" s="0"/>
      <c r="RG101" s="0"/>
      <c r="RH101" s="0"/>
      <c r="RI101" s="0"/>
      <c r="RJ101" s="0"/>
      <c r="RK101" s="0"/>
      <c r="RL101" s="0"/>
      <c r="RM101" s="0"/>
      <c r="RN101" s="0"/>
      <c r="RO101" s="0"/>
      <c r="RP101" s="0"/>
      <c r="RQ101" s="0"/>
      <c r="RR101" s="0"/>
      <c r="RS101" s="0"/>
      <c r="RT101" s="0"/>
      <c r="RU101" s="0"/>
      <c r="RV101" s="0"/>
      <c r="RW101" s="0"/>
      <c r="RX101" s="0"/>
      <c r="RY101" s="0"/>
      <c r="RZ101" s="0"/>
      <c r="SA101" s="0"/>
      <c r="SB101" s="0"/>
      <c r="SC101" s="0"/>
      <c r="SD101" s="0"/>
      <c r="SE101" s="0"/>
      <c r="SF101" s="0"/>
      <c r="SG101" s="0"/>
      <c r="SH101" s="0"/>
      <c r="SI101" s="0"/>
      <c r="SJ101" s="0"/>
      <c r="SK101" s="0"/>
      <c r="SL101" s="0"/>
      <c r="SM101" s="0"/>
      <c r="SN101" s="0"/>
      <c r="SO101" s="0"/>
      <c r="SP101" s="0"/>
      <c r="SQ101" s="0"/>
      <c r="SR101" s="0"/>
      <c r="SS101" s="0"/>
      <c r="ST101" s="0"/>
      <c r="SU101" s="0"/>
      <c r="SV101" s="0"/>
      <c r="SW101" s="0"/>
      <c r="SX101" s="0"/>
      <c r="SY101" s="0"/>
      <c r="SZ101" s="0"/>
      <c r="TA101" s="0"/>
      <c r="TB101" s="0"/>
      <c r="TC101" s="0"/>
      <c r="TD101" s="0"/>
      <c r="TE101" s="0"/>
      <c r="TF101" s="0"/>
      <c r="TG101" s="0"/>
      <c r="TH101" s="0"/>
      <c r="TI101" s="0"/>
      <c r="TJ101" s="0"/>
      <c r="TK101" s="0"/>
      <c r="TL101" s="0"/>
      <c r="TM101" s="0"/>
      <c r="TN101" s="0"/>
      <c r="TO101" s="0"/>
      <c r="TP101" s="0"/>
      <c r="TQ101" s="0"/>
      <c r="TR101" s="0"/>
      <c r="TS101" s="0"/>
      <c r="TT101" s="0"/>
      <c r="TU101" s="0"/>
      <c r="TV101" s="0"/>
      <c r="TW101" s="0"/>
      <c r="TX101" s="0"/>
      <c r="TY101" s="0"/>
      <c r="TZ101" s="0"/>
      <c r="UA101" s="0"/>
      <c r="UB101" s="0"/>
      <c r="UC101" s="0"/>
      <c r="UD101" s="0"/>
      <c r="UE101" s="0"/>
      <c r="UF101" s="0"/>
      <c r="UG101" s="0"/>
      <c r="UH101" s="0"/>
      <c r="UI101" s="0"/>
      <c r="UJ101" s="0"/>
      <c r="UK101" s="0"/>
      <c r="UL101" s="0"/>
      <c r="UM101" s="0"/>
      <c r="UN101" s="0"/>
      <c r="UO101" s="0"/>
      <c r="UP101" s="0"/>
      <c r="UQ101" s="0"/>
      <c r="UR101" s="0"/>
      <c r="US101" s="0"/>
      <c r="UT101" s="0"/>
      <c r="UU101" s="0"/>
      <c r="UV101" s="0"/>
      <c r="UW101" s="0"/>
      <c r="UX101" s="0"/>
      <c r="UY101" s="0"/>
      <c r="UZ101" s="0"/>
      <c r="VA101" s="0"/>
      <c r="VB101" s="0"/>
      <c r="VC101" s="0"/>
      <c r="VD101" s="0"/>
      <c r="VE101" s="0"/>
      <c r="VF101" s="0"/>
      <c r="VG101" s="0"/>
      <c r="VH101" s="0"/>
      <c r="VI101" s="0"/>
      <c r="VJ101" s="0"/>
      <c r="VK101" s="0"/>
      <c r="VL101" s="0"/>
      <c r="VM101" s="0"/>
      <c r="VN101" s="0"/>
      <c r="VO101" s="0"/>
      <c r="VP101" s="0"/>
      <c r="VQ101" s="0"/>
      <c r="VR101" s="0"/>
      <c r="VS101" s="0"/>
      <c r="VT101" s="0"/>
      <c r="VU101" s="0"/>
      <c r="VV101" s="0"/>
      <c r="VW101" s="0"/>
      <c r="VX101" s="0"/>
      <c r="VY101" s="0"/>
      <c r="VZ101" s="0"/>
      <c r="WA101" s="0"/>
      <c r="WB101" s="0"/>
      <c r="WC101" s="0"/>
      <c r="WD101" s="0"/>
      <c r="WE101" s="0"/>
      <c r="WF101" s="0"/>
      <c r="WG101" s="0"/>
      <c r="WH101" s="0"/>
      <c r="WI101" s="0"/>
      <c r="WJ101" s="0"/>
      <c r="WK101" s="0"/>
      <c r="WL101" s="0"/>
      <c r="WM101" s="0"/>
      <c r="WN101" s="0"/>
      <c r="WO101" s="0"/>
      <c r="WP101" s="0"/>
      <c r="WQ101" s="0"/>
      <c r="WR101" s="0"/>
      <c r="WS101" s="0"/>
      <c r="WT101" s="0"/>
      <c r="WU101" s="0"/>
      <c r="WV101" s="0"/>
      <c r="WW101" s="0"/>
      <c r="WX101" s="0"/>
      <c r="WY101" s="0"/>
      <c r="WZ101" s="0"/>
      <c r="XA101" s="0"/>
      <c r="XB101" s="0"/>
      <c r="XC101" s="0"/>
      <c r="XD101" s="0"/>
      <c r="XE101" s="0"/>
      <c r="XF101" s="0"/>
      <c r="XG101" s="0"/>
      <c r="XH101" s="0"/>
      <c r="XI101" s="0"/>
      <c r="XJ101" s="0"/>
      <c r="XK101" s="0"/>
      <c r="XL101" s="0"/>
      <c r="XM101" s="0"/>
      <c r="XN101" s="0"/>
      <c r="XO101" s="0"/>
      <c r="XP101" s="0"/>
      <c r="XQ101" s="0"/>
      <c r="XR101" s="0"/>
      <c r="XS101" s="0"/>
      <c r="XT101" s="0"/>
      <c r="XU101" s="0"/>
      <c r="XV101" s="0"/>
      <c r="XW101" s="0"/>
      <c r="XX101" s="0"/>
      <c r="XY101" s="0"/>
      <c r="XZ101" s="0"/>
      <c r="YA101" s="0"/>
      <c r="YB101" s="0"/>
      <c r="YC101" s="0"/>
      <c r="YD101" s="0"/>
      <c r="YE101" s="0"/>
      <c r="YF101" s="0"/>
      <c r="YG101" s="0"/>
      <c r="YH101" s="0"/>
      <c r="YI101" s="0"/>
      <c r="YJ101" s="0"/>
      <c r="YK101" s="0"/>
      <c r="YL101" s="0"/>
      <c r="YM101" s="0"/>
      <c r="YN101" s="0"/>
      <c r="YO101" s="0"/>
      <c r="YP101" s="0"/>
      <c r="YQ101" s="0"/>
      <c r="YR101" s="0"/>
      <c r="YS101" s="0"/>
      <c r="YT101" s="0"/>
      <c r="YU101" s="0"/>
      <c r="YV101" s="0"/>
      <c r="YW101" s="0"/>
      <c r="YX101" s="0"/>
      <c r="YY101" s="0"/>
      <c r="YZ101" s="0"/>
      <c r="ZA101" s="0"/>
      <c r="ZB101" s="0"/>
      <c r="ZC101" s="0"/>
      <c r="ZD101" s="0"/>
      <c r="ZE101" s="0"/>
      <c r="ZF101" s="0"/>
      <c r="ZG101" s="0"/>
      <c r="ZH101" s="0"/>
      <c r="ZI101" s="0"/>
      <c r="ZJ101" s="0"/>
      <c r="ZK101" s="0"/>
      <c r="ZL101" s="0"/>
      <c r="ZM101" s="0"/>
      <c r="ZN101" s="0"/>
      <c r="ZO101" s="0"/>
      <c r="ZP101" s="0"/>
      <c r="ZQ101" s="0"/>
      <c r="ZR101" s="0"/>
      <c r="ZS101" s="0"/>
      <c r="ZT101" s="0"/>
      <c r="ZU101" s="0"/>
      <c r="ZV101" s="0"/>
      <c r="ZW101" s="0"/>
      <c r="ZX101" s="0"/>
      <c r="ZY101" s="0"/>
      <c r="ZZ101" s="0"/>
      <c r="AAA101" s="0"/>
      <c r="AAB101" s="0"/>
      <c r="AAC101" s="0"/>
      <c r="AAD101" s="0"/>
      <c r="AAE101" s="0"/>
      <c r="AAF101" s="0"/>
      <c r="AAG101" s="0"/>
      <c r="AAH101" s="0"/>
      <c r="AAI101" s="0"/>
      <c r="AAJ101" s="0"/>
      <c r="AAK101" s="0"/>
      <c r="AAL101" s="0"/>
      <c r="AAM101" s="0"/>
      <c r="AAN101" s="0"/>
      <c r="AAO101" s="0"/>
      <c r="AAP101" s="0"/>
      <c r="AAQ101" s="0"/>
      <c r="AAR101" s="0"/>
      <c r="AAS101" s="0"/>
      <c r="AAT101" s="0"/>
      <c r="AAU101" s="0"/>
      <c r="AAV101" s="0"/>
      <c r="AAW101" s="0"/>
      <c r="AAX101" s="0"/>
      <c r="AAY101" s="0"/>
      <c r="AAZ101" s="0"/>
      <c r="ABA101" s="0"/>
      <c r="ABB101" s="0"/>
      <c r="ABC101" s="0"/>
      <c r="ABD101" s="0"/>
      <c r="ABE101" s="0"/>
      <c r="ABF101" s="0"/>
      <c r="ABG101" s="0"/>
      <c r="ABH101" s="0"/>
      <c r="ABI101" s="0"/>
      <c r="ABJ101" s="0"/>
      <c r="ABK101" s="0"/>
      <c r="ABL101" s="0"/>
      <c r="ABM101" s="0"/>
      <c r="ABN101" s="0"/>
      <c r="ABO101" s="0"/>
      <c r="ABP101" s="0"/>
      <c r="ABQ101" s="0"/>
      <c r="ABR101" s="0"/>
      <c r="ABS101" s="0"/>
      <c r="ABT101" s="0"/>
      <c r="ABU101" s="0"/>
      <c r="ABV101" s="0"/>
      <c r="ABW101" s="0"/>
      <c r="ABX101" s="0"/>
      <c r="ABY101" s="0"/>
      <c r="ABZ101" s="0"/>
      <c r="ACA101" s="0"/>
      <c r="ACB101" s="0"/>
      <c r="ACC101" s="0"/>
      <c r="ACD101" s="0"/>
      <c r="ACE101" s="0"/>
      <c r="ACF101" s="0"/>
      <c r="ACG101" s="0"/>
      <c r="ACH101" s="0"/>
      <c r="ACI101" s="0"/>
      <c r="ACJ101" s="0"/>
      <c r="ACK101" s="0"/>
      <c r="ACL101" s="0"/>
      <c r="ACM101" s="0"/>
      <c r="ACN101" s="0"/>
      <c r="ACO101" s="0"/>
      <c r="ACP101" s="0"/>
      <c r="ACQ101" s="0"/>
      <c r="ACR101" s="0"/>
      <c r="ACS101" s="0"/>
      <c r="ACT101" s="0"/>
      <c r="ACU101" s="0"/>
      <c r="ACV101" s="0"/>
      <c r="ACW101" s="0"/>
      <c r="ACX101" s="0"/>
      <c r="ACY101" s="0"/>
      <c r="ACZ101" s="0"/>
      <c r="ADA101" s="0"/>
      <c r="ADB101" s="0"/>
      <c r="ADC101" s="0"/>
      <c r="ADD101" s="0"/>
      <c r="ADE101" s="0"/>
      <c r="ADF101" s="0"/>
      <c r="ADG101" s="0"/>
      <c r="ADH101" s="0"/>
      <c r="ADI101" s="0"/>
      <c r="ADJ101" s="0"/>
      <c r="ADK101" s="0"/>
      <c r="ADL101" s="0"/>
      <c r="ADM101" s="0"/>
      <c r="ADN101" s="0"/>
      <c r="ADO101" s="0"/>
      <c r="ADP101" s="0"/>
      <c r="ADQ101" s="0"/>
      <c r="ADR101" s="0"/>
      <c r="ADS101" s="0"/>
      <c r="ADT101" s="0"/>
      <c r="ADU101" s="0"/>
      <c r="ADV101" s="0"/>
      <c r="ADW101" s="0"/>
      <c r="ADX101" s="0"/>
      <c r="ADY101" s="0"/>
      <c r="ADZ101" s="0"/>
      <c r="AEA101" s="0"/>
      <c r="AEB101" s="0"/>
      <c r="AEC101" s="0"/>
      <c r="AED101" s="0"/>
      <c r="AEE101" s="0"/>
      <c r="AEF101" s="0"/>
      <c r="AEG101" s="0"/>
      <c r="AEH101" s="0"/>
      <c r="AEI101" s="0"/>
      <c r="AEJ101" s="0"/>
      <c r="AEK101" s="0"/>
      <c r="AEL101" s="0"/>
      <c r="AEM101" s="0"/>
      <c r="AEN101" s="0"/>
      <c r="AEO101" s="0"/>
      <c r="AEP101" s="0"/>
      <c r="AEQ101" s="0"/>
      <c r="AER101" s="0"/>
      <c r="AES101" s="0"/>
      <c r="AET101" s="0"/>
      <c r="AEU101" s="0"/>
      <c r="AEV101" s="0"/>
      <c r="AEW101" s="0"/>
      <c r="AEX101" s="0"/>
      <c r="AEY101" s="0"/>
      <c r="AEZ101" s="0"/>
      <c r="AFA101" s="0"/>
      <c r="AFB101" s="0"/>
      <c r="AFC101" s="0"/>
      <c r="AFD101" s="0"/>
      <c r="AFE101" s="0"/>
      <c r="AFF101" s="0"/>
      <c r="AFG101" s="0"/>
      <c r="AFH101" s="0"/>
      <c r="AFI101" s="0"/>
      <c r="AFJ101" s="0"/>
      <c r="AFK101" s="0"/>
      <c r="AFL101" s="0"/>
      <c r="AFM101" s="0"/>
      <c r="AFN101" s="0"/>
      <c r="AFO101" s="0"/>
      <c r="AFP101" s="0"/>
      <c r="AFQ101" s="0"/>
      <c r="AFR101" s="0"/>
      <c r="AFS101" s="0"/>
      <c r="AFT101" s="0"/>
      <c r="AFU101" s="0"/>
      <c r="AFV101" s="0"/>
      <c r="AFW101" s="0"/>
      <c r="AFX101" s="0"/>
      <c r="AFY101" s="0"/>
      <c r="AFZ101" s="0"/>
      <c r="AGA101" s="0"/>
      <c r="AGB101" s="0"/>
      <c r="AGC101" s="0"/>
      <c r="AGD101" s="0"/>
      <c r="AGE101" s="0"/>
      <c r="AGF101" s="0"/>
      <c r="AGG101" s="0"/>
      <c r="AGH101" s="0"/>
      <c r="AGI101" s="0"/>
      <c r="AGJ101" s="0"/>
      <c r="AGK101" s="0"/>
      <c r="AGL101" s="0"/>
      <c r="AGM101" s="0"/>
      <c r="AGN101" s="0"/>
      <c r="AGO101" s="0"/>
      <c r="AGP101" s="0"/>
      <c r="AGQ101" s="0"/>
      <c r="AGR101" s="0"/>
      <c r="AGS101" s="0"/>
      <c r="AGT101" s="0"/>
      <c r="AGU101" s="0"/>
      <c r="AGV101" s="0"/>
      <c r="AGW101" s="0"/>
      <c r="AGX101" s="0"/>
      <c r="AGY101" s="0"/>
      <c r="AGZ101" s="0"/>
      <c r="AHA101" s="0"/>
      <c r="AHB101" s="0"/>
      <c r="AHC101" s="0"/>
      <c r="AHD101" s="0"/>
      <c r="AHE101" s="0"/>
      <c r="AHF101" s="0"/>
      <c r="AHG101" s="0"/>
      <c r="AHH101" s="0"/>
      <c r="AHI101" s="0"/>
      <c r="AHJ101" s="0"/>
      <c r="AHK101" s="0"/>
      <c r="AHL101" s="0"/>
      <c r="AHM101" s="0"/>
      <c r="AHN101" s="0"/>
      <c r="AHO101" s="0"/>
      <c r="AHP101" s="0"/>
      <c r="AHQ101" s="0"/>
      <c r="AHR101" s="0"/>
      <c r="AHS101" s="0"/>
      <c r="AHT101" s="0"/>
      <c r="AHU101" s="0"/>
      <c r="AHV101" s="0"/>
      <c r="AHW101" s="0"/>
      <c r="AHX101" s="0"/>
      <c r="AHY101" s="0"/>
      <c r="AHZ101" s="0"/>
      <c r="AIA101" s="0"/>
      <c r="AIB101" s="0"/>
      <c r="AIC101" s="0"/>
      <c r="AID101" s="0"/>
      <c r="AIE101" s="0"/>
      <c r="AIF101" s="0"/>
      <c r="AIG101" s="0"/>
      <c r="AIH101" s="0"/>
      <c r="AII101" s="0"/>
      <c r="AIJ101" s="0"/>
      <c r="AIK101" s="0"/>
      <c r="AIL101" s="0"/>
      <c r="AIM101" s="0"/>
      <c r="AIN101" s="0"/>
      <c r="AIO101" s="0"/>
      <c r="AIP101" s="0"/>
      <c r="AIQ101" s="0"/>
      <c r="AIR101" s="0"/>
      <c r="AIS101" s="0"/>
      <c r="AIT101" s="0"/>
      <c r="AIU101" s="0"/>
      <c r="AIV101" s="0"/>
      <c r="AIW101" s="0"/>
      <c r="AIX101" s="0"/>
      <c r="AIY101" s="0"/>
      <c r="AIZ101" s="0"/>
      <c r="AJA101" s="0"/>
      <c r="AJB101" s="0"/>
      <c r="AJC101" s="0"/>
      <c r="AJD101" s="0"/>
      <c r="AJE101" s="0"/>
      <c r="AJF101" s="0"/>
      <c r="AJG101" s="0"/>
      <c r="AJH101" s="0"/>
      <c r="AJI101" s="0"/>
      <c r="AJJ101" s="0"/>
      <c r="AJK101" s="0"/>
      <c r="AJL101" s="0"/>
      <c r="AJM101" s="0"/>
      <c r="AJN101" s="0"/>
      <c r="AJO101" s="0"/>
      <c r="AJP101" s="0"/>
      <c r="AJQ101" s="0"/>
      <c r="AJR101" s="0"/>
      <c r="AJS101" s="0"/>
      <c r="AJT101" s="0"/>
      <c r="AJU101" s="0"/>
      <c r="AJV101" s="0"/>
      <c r="AJW101" s="0"/>
      <c r="AJX101" s="0"/>
      <c r="AJY101" s="0"/>
      <c r="AJZ101" s="0"/>
      <c r="AKA101" s="0"/>
      <c r="AKB101" s="0"/>
      <c r="AKC101" s="0"/>
      <c r="AKD101" s="0"/>
      <c r="AKE101" s="0"/>
      <c r="AKF101" s="0"/>
      <c r="AKG101" s="0"/>
      <c r="AKH101" s="0"/>
      <c r="AKI101" s="0"/>
      <c r="AKJ101" s="0"/>
      <c r="AKK101" s="0"/>
      <c r="AKL101" s="0"/>
      <c r="AKM101" s="0"/>
      <c r="AKN101" s="0"/>
      <c r="AKO101" s="0"/>
      <c r="AKP101" s="0"/>
      <c r="AKQ101" s="0"/>
      <c r="AKR101" s="0"/>
      <c r="AKS101" s="0"/>
      <c r="AKT101" s="0"/>
      <c r="AKU101" s="0"/>
      <c r="AKV101" s="0"/>
      <c r="AKW101" s="0"/>
      <c r="AKX101" s="0"/>
      <c r="AKY101" s="0"/>
      <c r="AKZ101" s="0"/>
      <c r="ALA101" s="0"/>
      <c r="ALB101" s="0"/>
      <c r="ALC101" s="0"/>
      <c r="ALD101" s="0"/>
      <c r="ALE101" s="0"/>
      <c r="ALF101" s="0"/>
      <c r="ALG101" s="0"/>
      <c r="ALH101" s="0"/>
      <c r="ALI101" s="0"/>
      <c r="ALJ101" s="0"/>
      <c r="ALK101" s="0"/>
      <c r="ALL101" s="0"/>
      <c r="ALM101" s="0"/>
      <c r="ALN101" s="0"/>
      <c r="ALO101" s="0"/>
      <c r="ALP101" s="0"/>
      <c r="ALQ101" s="0"/>
      <c r="ALR101" s="0"/>
      <c r="ALS101" s="0"/>
      <c r="ALT101" s="0"/>
      <c r="ALU101" s="0"/>
      <c r="ALV101" s="0"/>
      <c r="ALW101" s="0"/>
      <c r="ALX101" s="0"/>
      <c r="ALY101" s="0"/>
      <c r="ALZ101" s="0"/>
      <c r="AMA101" s="0"/>
      <c r="AMB101" s="0"/>
      <c r="AMC101" s="0"/>
      <c r="AMD101" s="0"/>
      <c r="AME101" s="0"/>
      <c r="AMF101" s="0"/>
      <c r="AMG101" s="0"/>
      <c r="AMH101" s="0"/>
      <c r="AMI101" s="0"/>
      <c r="AMJ101" s="0"/>
    </row>
    <row r="102" customFormat="false" ht="30" hidden="false" customHeight="true" outlineLevel="0" collapsed="false">
      <c r="A102" s="554" t="n">
        <v>89</v>
      </c>
      <c r="B102" s="555" t="str">
        <f aca="false">IF(基本情報入力シート!C127="","",基本情報入力シート!C127)</f>
        <v>
        </v>
      </c>
      <c r="C102" s="555"/>
      <c r="D102" s="555"/>
      <c r="E102" s="555"/>
      <c r="F102" s="555"/>
      <c r="G102" s="555"/>
      <c r="H102" s="555"/>
      <c r="I102" s="555"/>
      <c r="J102" s="556" t="str">
        <f aca="false">IF(基本情報入力シート!M127="","",基本情報入力シート!M127)</f>
        <v>
        </v>
      </c>
      <c r="K102" s="557" t="str">
        <f aca="false">IF(基本情報入力シート!R127="","",基本情報入力シート!R127)</f>
        <v>
        </v>
      </c>
      <c r="L102" s="557" t="str">
        <f aca="false">IF(基本情報入力シート!W127="","",基本情報入力シート!W127)</f>
        <v>
        </v>
      </c>
      <c r="M102" s="556" t="str">
        <f aca="false">IF(基本情報入力シート!X127="","",基本情報入力シート!X127)</f>
        <v>
        </v>
      </c>
      <c r="N102" s="558" t="str">
        <f aca="false">IF(基本情報入力シート!Y127="","",基本情報入力シート!Y127)</f>
        <v>
        </v>
      </c>
      <c r="O102" s="559"/>
      <c r="P102" s="597"/>
      <c r="Q102" s="598"/>
      <c r="R102" s="598"/>
      <c r="S102" s="562" t="e">
        <f aca="false">IFERROR(ROUNDDOWN(Q102*VLOOKUP(N102,),0))</f>
        <v>#VALUE!</v>
      </c>
      <c r="T102" s="599"/>
      <c r="U102" s="564" t="e">
        <f aca="false">IFERROR(IF(AG102&lt;&gt;"",Q102*VLOOKUP(N102,)))</f>
        <v>#VALUE!</v>
      </c>
      <c r="V102" s="565"/>
      <c r="W102" s="566"/>
      <c r="X102" s="566"/>
      <c r="Y102" s="567"/>
      <c r="Z102" s="568"/>
      <c r="AA102" s="569" t="e">
        <f aca="false">IFERROR(IF(Y102="ー", "", ROUNDDOWN(Z102*VLOOKUP(N102,),0)))</f>
        <v>#VALUE!</v>
      </c>
      <c r="AB102" s="570"/>
      <c r="AC102" s="564" t="e">
        <f aca="false">IFERROR(IF(AG102&lt;&gt;"",Z102*VLOOKUP(N102,)))</f>
        <v>#VALUE!</v>
      </c>
      <c r="AD102" s="564"/>
      <c r="AE102" s="571"/>
      <c r="AF102" s="572"/>
      <c r="AG102" s="547" t="e">
        <f aca="false">IFERROR(VLOOKUP(O102,))</f>
        <v>#VALUE!</v>
      </c>
      <c r="AH102" s="548" t="e">
        <f aca="false">IFERROR(VLOOKUP(N102,))</f>
        <v>#VALUE!</v>
      </c>
      <c r="AI102" s="549" t="e">
        <f aca="false">IF(AND(OR(P102="処遇改善加算Ⅰ",P102="処遇改善加算Ⅱ"),AH102="対象"), 1,"")</f>
        <v>#VALUE!</v>
      </c>
      <c r="AJ102" s="550" t="str">
        <f aca="false">IF(OR(Y102="処遇改善加算Ⅰ",Y102="処遇改善加算Ⅱ"),IF(AND(N102&lt;&gt;"訪問型サービス（総合事業）",N102&lt;&gt;"通所型サービス（総合事業）",N102&lt;&gt;"（介護予防）短期入所生活介護",N102&lt;&gt;"（介護予防）短期入所療養介護（老健）",N102&lt;&gt;"（介護予防）短期入所療養介護 （病院等（老健以外）)",N102&lt;&gt;"（介護予防）短期入所療養介護（医療院）"),1,""),"")</f>
        <v>
        </v>
      </c>
      <c r="AK102" s="551"/>
      <c r="AL102" s="551"/>
      <c r="AM102" s="473"/>
      <c r="AN102" s="473"/>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30" hidden="false" customHeight="true" outlineLevel="0" collapsed="false">
      <c r="A103" s="554" t="n">
        <v>90</v>
      </c>
      <c r="B103" s="555" t="str">
        <f aca="false">IF(基本情報入力シート!C128="","",基本情報入力シート!C128)</f>
        <v>
        </v>
      </c>
      <c r="C103" s="555"/>
      <c r="D103" s="555"/>
      <c r="E103" s="555"/>
      <c r="F103" s="555"/>
      <c r="G103" s="555"/>
      <c r="H103" s="555"/>
      <c r="I103" s="555"/>
      <c r="J103" s="556" t="str">
        <f aca="false">IF(基本情報入力シート!M128="","",基本情報入力シート!M128)</f>
        <v>
        </v>
      </c>
      <c r="K103" s="557" t="str">
        <f aca="false">IF(基本情報入力シート!R128="","",基本情報入力シート!R128)</f>
        <v>
        </v>
      </c>
      <c r="L103" s="557" t="str">
        <f aca="false">IF(基本情報入力シート!W128="","",基本情報入力シート!W128)</f>
        <v>
        </v>
      </c>
      <c r="M103" s="556" t="str">
        <f aca="false">IF(基本情報入力シート!X128="","",基本情報入力シート!X128)</f>
        <v>
        </v>
      </c>
      <c r="N103" s="558" t="str">
        <f aca="false">IF(基本情報入力シート!Y128="","",基本情報入力シート!Y128)</f>
        <v>
        </v>
      </c>
      <c r="O103" s="559"/>
      <c r="P103" s="597"/>
      <c r="Q103" s="598"/>
      <c r="R103" s="598"/>
      <c r="S103" s="562" t="e">
        <f aca="false">IFERROR(ROUNDDOWN(Q103*VLOOKUP(N103,),0))</f>
        <v>#VALUE!</v>
      </c>
      <c r="T103" s="599"/>
      <c r="U103" s="564" t="e">
        <f aca="false">IFERROR(IF(AG103&lt;&gt;"",Q103*VLOOKUP(N103,)))</f>
        <v>#VALUE!</v>
      </c>
      <c r="V103" s="565"/>
      <c r="W103" s="566"/>
      <c r="X103" s="566"/>
      <c r="Y103" s="567"/>
      <c r="Z103" s="568"/>
      <c r="AA103" s="569" t="e">
        <f aca="false">IFERROR(IF(Y103="ー", "", ROUNDDOWN(Z103*VLOOKUP(N103,),0)))</f>
        <v>#VALUE!</v>
      </c>
      <c r="AB103" s="570"/>
      <c r="AC103" s="564" t="e">
        <f aca="false">IFERROR(IF(AG103&lt;&gt;"",Z103*VLOOKUP(N103,)))</f>
        <v>#VALUE!</v>
      </c>
      <c r="AD103" s="564"/>
      <c r="AE103" s="571"/>
      <c r="AF103" s="572"/>
      <c r="AG103" s="547" t="e">
        <f aca="false">IFERROR(VLOOKUP(O103,))</f>
        <v>#VALUE!</v>
      </c>
      <c r="AH103" s="548" t="e">
        <f aca="false">IFERROR(VLOOKUP(N103,))</f>
        <v>#VALUE!</v>
      </c>
      <c r="AI103" s="549" t="e">
        <f aca="false">IF(AND(OR(P103="処遇改善加算Ⅰ",P103="処遇改善加算Ⅱ"),AH103="対象"), 1,"")</f>
        <v>#VALUE!</v>
      </c>
      <c r="AJ103" s="550" t="str">
        <f aca="false">IF(OR(Y103="処遇改善加算Ⅰ",Y103="処遇改善加算Ⅱ"),IF(AND(N103&lt;&gt;"訪問型サービス（総合事業）",N103&lt;&gt;"通所型サービス（総合事業）",N103&lt;&gt;"（介護予防）短期入所生活介護",N103&lt;&gt;"（介護予防）短期入所療養介護（老健）",N103&lt;&gt;"（介護予防）短期入所療養介護 （病院等（老健以外）)",N103&lt;&gt;"（介護予防）短期入所療養介護（医療院）"),1,""),"")</f>
        <v>
        </v>
      </c>
      <c r="AK103" s="551"/>
      <c r="AL103" s="551"/>
      <c r="AM103" s="473"/>
      <c r="AN103" s="473"/>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30" hidden="false" customHeight="true" outlineLevel="0" collapsed="false">
      <c r="A104" s="554" t="n">
        <v>91</v>
      </c>
      <c r="B104" s="555" t="str">
        <f aca="false">IF(基本情報入力シート!C129="","",基本情報入力シート!C129)</f>
        <v>
        </v>
      </c>
      <c r="C104" s="555"/>
      <c r="D104" s="555"/>
      <c r="E104" s="555"/>
      <c r="F104" s="555"/>
      <c r="G104" s="555"/>
      <c r="H104" s="555"/>
      <c r="I104" s="555"/>
      <c r="J104" s="556" t="str">
        <f aca="false">IF(基本情報入力シート!M129="","",基本情報入力シート!M129)</f>
        <v>
        </v>
      </c>
      <c r="K104" s="557" t="str">
        <f aca="false">IF(基本情報入力シート!R129="","",基本情報入力シート!R129)</f>
        <v>
        </v>
      </c>
      <c r="L104" s="557" t="str">
        <f aca="false">IF(基本情報入力シート!W129="","",基本情報入力シート!W129)</f>
        <v>
        </v>
      </c>
      <c r="M104" s="556" t="str">
        <f aca="false">IF(基本情報入力シート!X129="","",基本情報入力シート!X129)</f>
        <v>
        </v>
      </c>
      <c r="N104" s="558" t="str">
        <f aca="false">IF(基本情報入力シート!Y129="","",基本情報入力シート!Y129)</f>
        <v>
        </v>
      </c>
      <c r="O104" s="559"/>
      <c r="P104" s="597"/>
      <c r="Q104" s="598"/>
      <c r="R104" s="598"/>
      <c r="S104" s="562" t="e">
        <f aca="false">IFERROR(ROUNDDOWN(Q104*VLOOKUP(N104,),0))</f>
        <v>#VALUE!</v>
      </c>
      <c r="T104" s="599"/>
      <c r="U104" s="564" t="e">
        <f aca="false">IFERROR(IF(AG104&lt;&gt;"",Q104*VLOOKUP(N104,)))</f>
        <v>#VALUE!</v>
      </c>
      <c r="V104" s="565"/>
      <c r="W104" s="566"/>
      <c r="X104" s="566"/>
      <c r="Y104" s="567"/>
      <c r="Z104" s="568"/>
      <c r="AA104" s="569" t="e">
        <f aca="false">IFERROR(IF(Y104="ー", "", ROUNDDOWN(Z104*VLOOKUP(N104,),0)))</f>
        <v>#VALUE!</v>
      </c>
      <c r="AB104" s="570"/>
      <c r="AC104" s="564" t="e">
        <f aca="false">IFERROR(IF(AG104&lt;&gt;"",Z104*VLOOKUP(N104,)))</f>
        <v>#VALUE!</v>
      </c>
      <c r="AD104" s="564"/>
      <c r="AE104" s="571"/>
      <c r="AF104" s="572"/>
      <c r="AG104" s="547" t="e">
        <f aca="false">IFERROR(VLOOKUP(O104,))</f>
        <v>#VALUE!</v>
      </c>
      <c r="AH104" s="548" t="e">
        <f aca="false">IFERROR(VLOOKUP(N104,))</f>
        <v>#VALUE!</v>
      </c>
      <c r="AI104" s="549" t="e">
        <f aca="false">IF(AND(OR(P104="処遇改善加算Ⅰ",P104="処遇改善加算Ⅱ"),AH104="対象"), 1,"")</f>
        <v>#VALUE!</v>
      </c>
      <c r="AJ104" s="550" t="str">
        <f aca="false">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v>
      </c>
      <c r="AK104" s="551"/>
      <c r="AL104" s="551"/>
      <c r="AM104" s="473"/>
      <c r="AN104" s="473"/>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30" hidden="false" customHeight="true" outlineLevel="0" collapsed="false">
      <c r="A105" s="554" t="n">
        <v>92</v>
      </c>
      <c r="B105" s="555" t="str">
        <f aca="false">IF(基本情報入力シート!C130="","",基本情報入力シート!C130)</f>
        <v>
        </v>
      </c>
      <c r="C105" s="555"/>
      <c r="D105" s="555"/>
      <c r="E105" s="555"/>
      <c r="F105" s="555"/>
      <c r="G105" s="555"/>
      <c r="H105" s="555"/>
      <c r="I105" s="555"/>
      <c r="J105" s="556" t="str">
        <f aca="false">IF(基本情報入力シート!M130="","",基本情報入力シート!M130)</f>
        <v>
        </v>
      </c>
      <c r="K105" s="557" t="str">
        <f aca="false">IF(基本情報入力シート!R130="","",基本情報入力シート!R130)</f>
        <v>
        </v>
      </c>
      <c r="L105" s="557" t="str">
        <f aca="false">IF(基本情報入力シート!W130="","",基本情報入力シート!W130)</f>
        <v>
        </v>
      </c>
      <c r="M105" s="556" t="str">
        <f aca="false">IF(基本情報入力シート!X130="","",基本情報入力シート!X130)</f>
        <v>
        </v>
      </c>
      <c r="N105" s="558" t="str">
        <f aca="false">IF(基本情報入力シート!Y130="","",基本情報入力シート!Y130)</f>
        <v>
        </v>
      </c>
      <c r="O105" s="559"/>
      <c r="P105" s="597"/>
      <c r="Q105" s="598"/>
      <c r="R105" s="598"/>
      <c r="S105" s="562" t="e">
        <f aca="false">IFERROR(ROUNDDOWN(Q105*VLOOKUP(N105,),0))</f>
        <v>#VALUE!</v>
      </c>
      <c r="T105" s="599"/>
      <c r="U105" s="564" t="e">
        <f aca="false">IFERROR(IF(AG105&lt;&gt;"",Q105*VLOOKUP(N105,)))</f>
        <v>#VALUE!</v>
      </c>
      <c r="V105" s="565"/>
      <c r="W105" s="566"/>
      <c r="X105" s="566"/>
      <c r="Y105" s="567"/>
      <c r="Z105" s="568"/>
      <c r="AA105" s="569" t="e">
        <f aca="false">IFERROR(IF(Y105="ー", "", ROUNDDOWN(Z105*VLOOKUP(N105,),0)))</f>
        <v>#VALUE!</v>
      </c>
      <c r="AB105" s="570"/>
      <c r="AC105" s="564" t="e">
        <f aca="false">IFERROR(IF(AG105&lt;&gt;"",Z105*VLOOKUP(N105,)))</f>
        <v>#VALUE!</v>
      </c>
      <c r="AD105" s="564"/>
      <c r="AE105" s="571"/>
      <c r="AF105" s="572"/>
      <c r="AG105" s="547" t="e">
        <f aca="false">IFERROR(VLOOKUP(O105,))</f>
        <v>#VALUE!</v>
      </c>
      <c r="AH105" s="548" t="e">
        <f aca="false">IFERROR(VLOOKUP(N105,))</f>
        <v>#VALUE!</v>
      </c>
      <c r="AI105" s="549" t="e">
        <f aca="false">IF(AND(OR(P105="処遇改善加算Ⅰ",P105="処遇改善加算Ⅱ"),AH105="対象"), 1,"")</f>
        <v>#VALUE!</v>
      </c>
      <c r="AJ105" s="550" t="str">
        <f aca="false">IF(OR(Y105="処遇改善加算Ⅰ",Y105="処遇改善加算Ⅱ"),IF(AND(N105&lt;&gt;"訪問型サービス（総合事業）",N105&lt;&gt;"通所型サービス（総合事業）",N105&lt;&gt;"（介護予防）短期入所生活介護",N105&lt;&gt;"（介護予防）短期入所療養介護（老健）",N105&lt;&gt;"（介護予防）短期入所療養介護 （病院等（老健以外）)",N105&lt;&gt;"（介護予防）短期入所療養介護（医療院）"),1,""),"")</f>
        <v>
        </v>
      </c>
      <c r="AK105" s="551"/>
      <c r="AL105" s="551"/>
      <c r="AM105" s="473"/>
      <c r="AN105" s="473"/>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30" hidden="false" customHeight="true" outlineLevel="0" collapsed="false">
      <c r="A106" s="554" t="n">
        <v>93</v>
      </c>
      <c r="B106" s="555" t="str">
        <f aca="false">IF(基本情報入力シート!C131="","",基本情報入力シート!C131)</f>
        <v>
        </v>
      </c>
      <c r="C106" s="555"/>
      <c r="D106" s="555"/>
      <c r="E106" s="555"/>
      <c r="F106" s="555"/>
      <c r="G106" s="555"/>
      <c r="H106" s="555"/>
      <c r="I106" s="555"/>
      <c r="J106" s="556" t="str">
        <f aca="false">IF(基本情報入力シート!M131="","",基本情報入力シート!M131)</f>
        <v>
        </v>
      </c>
      <c r="K106" s="557" t="str">
        <f aca="false">IF(基本情報入力シート!R131="","",基本情報入力シート!R131)</f>
        <v>
        </v>
      </c>
      <c r="L106" s="557" t="str">
        <f aca="false">IF(基本情報入力シート!W131="","",基本情報入力シート!W131)</f>
        <v>
        </v>
      </c>
      <c r="M106" s="556" t="str">
        <f aca="false">IF(基本情報入力シート!X131="","",基本情報入力シート!X131)</f>
        <v>
        </v>
      </c>
      <c r="N106" s="558" t="str">
        <f aca="false">IF(基本情報入力シート!Y131="","",基本情報入力シート!Y131)</f>
        <v>
        </v>
      </c>
      <c r="O106" s="559"/>
      <c r="P106" s="597"/>
      <c r="Q106" s="598"/>
      <c r="R106" s="598"/>
      <c r="S106" s="562" t="e">
        <f aca="false">IFERROR(ROUNDDOWN(Q106*VLOOKUP(N106,),0))</f>
        <v>#VALUE!</v>
      </c>
      <c r="T106" s="599"/>
      <c r="U106" s="564" t="e">
        <f aca="false">IFERROR(IF(AG106&lt;&gt;"",Q106*VLOOKUP(N106,)))</f>
        <v>#VALUE!</v>
      </c>
      <c r="V106" s="565"/>
      <c r="W106" s="566"/>
      <c r="X106" s="566"/>
      <c r="Y106" s="567"/>
      <c r="Z106" s="568"/>
      <c r="AA106" s="569" t="e">
        <f aca="false">IFERROR(IF(Y106="ー", "", ROUNDDOWN(Z106*VLOOKUP(N106,),0)))</f>
        <v>#VALUE!</v>
      </c>
      <c r="AB106" s="570"/>
      <c r="AC106" s="564" t="e">
        <f aca="false">IFERROR(IF(AG106&lt;&gt;"",Z106*VLOOKUP(N106,)))</f>
        <v>#VALUE!</v>
      </c>
      <c r="AD106" s="564"/>
      <c r="AE106" s="571"/>
      <c r="AF106" s="572"/>
      <c r="AG106" s="547" t="e">
        <f aca="false">IFERROR(VLOOKUP(O106,))</f>
        <v>#VALUE!</v>
      </c>
      <c r="AH106" s="548" t="e">
        <f aca="false">IFERROR(VLOOKUP(N106,))</f>
        <v>#VALUE!</v>
      </c>
      <c r="AI106" s="549" t="e">
        <f aca="false">IF(AND(OR(P106="処遇改善加算Ⅰ",P106="処遇改善加算Ⅱ"),AH106="対象"), 1,"")</f>
        <v>#VALUE!</v>
      </c>
      <c r="AJ106" s="550" t="str">
        <f aca="false">IF(OR(Y106="処遇改善加算Ⅰ",Y106="処遇改善加算Ⅱ"),IF(AND(N106&lt;&gt;"訪問型サービス（総合事業）",N106&lt;&gt;"通所型サービス（総合事業）",N106&lt;&gt;"（介護予防）短期入所生活介護",N106&lt;&gt;"（介護予防）短期入所療養介護（老健）",N106&lt;&gt;"（介護予防）短期入所療養介護 （病院等（老健以外）)",N106&lt;&gt;"（介護予防）短期入所療養介護（医療院）"),1,""),"")</f>
        <v>
        </v>
      </c>
      <c r="AK106" s="551"/>
      <c r="AL106" s="551"/>
      <c r="AM106" s="473"/>
      <c r="AN106" s="473"/>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30" hidden="false" customHeight="true" outlineLevel="0" collapsed="false">
      <c r="A107" s="554" t="n">
        <v>94</v>
      </c>
      <c r="B107" s="555" t="str">
        <f aca="false">IF(基本情報入力シート!C132="","",基本情報入力シート!C132)</f>
        <v>
        </v>
      </c>
      <c r="C107" s="555"/>
      <c r="D107" s="555"/>
      <c r="E107" s="555"/>
      <c r="F107" s="555"/>
      <c r="G107" s="555"/>
      <c r="H107" s="555"/>
      <c r="I107" s="555"/>
      <c r="J107" s="556" t="str">
        <f aca="false">IF(基本情報入力シート!M132="","",基本情報入力シート!M132)</f>
        <v>
        </v>
      </c>
      <c r="K107" s="557" t="str">
        <f aca="false">IF(基本情報入力シート!R132="","",基本情報入力シート!R132)</f>
        <v>
        </v>
      </c>
      <c r="L107" s="557" t="str">
        <f aca="false">IF(基本情報入力シート!W132="","",基本情報入力シート!W132)</f>
        <v>
        </v>
      </c>
      <c r="M107" s="556" t="str">
        <f aca="false">IF(基本情報入力シート!X132="","",基本情報入力シート!X132)</f>
        <v>
        </v>
      </c>
      <c r="N107" s="558" t="str">
        <f aca="false">IF(基本情報入力シート!Y132="","",基本情報入力シート!Y132)</f>
        <v>
        </v>
      </c>
      <c r="O107" s="559"/>
      <c r="P107" s="597"/>
      <c r="Q107" s="598"/>
      <c r="R107" s="598"/>
      <c r="S107" s="562" t="e">
        <f aca="false">IFERROR(ROUNDDOWN(Q107*VLOOKUP(N107,),0))</f>
        <v>#VALUE!</v>
      </c>
      <c r="T107" s="599"/>
      <c r="U107" s="564" t="e">
        <f aca="false">IFERROR(IF(AG107&lt;&gt;"",Q107*VLOOKUP(N107,)))</f>
        <v>#VALUE!</v>
      </c>
      <c r="V107" s="565"/>
      <c r="W107" s="566"/>
      <c r="X107" s="566"/>
      <c r="Y107" s="567"/>
      <c r="Z107" s="568"/>
      <c r="AA107" s="569" t="e">
        <f aca="false">IFERROR(IF(Y107="ー", "", ROUNDDOWN(Z107*VLOOKUP(N107,),0)))</f>
        <v>#VALUE!</v>
      </c>
      <c r="AB107" s="570"/>
      <c r="AC107" s="564" t="e">
        <f aca="false">IFERROR(IF(AG107&lt;&gt;"",Z107*VLOOKUP(N107,)))</f>
        <v>#VALUE!</v>
      </c>
      <c r="AD107" s="564"/>
      <c r="AE107" s="571"/>
      <c r="AF107" s="572"/>
      <c r="AG107" s="547" t="e">
        <f aca="false">IFERROR(VLOOKUP(O107,))</f>
        <v>#VALUE!</v>
      </c>
      <c r="AH107" s="548" t="e">
        <f aca="false">IFERROR(VLOOKUP(N107,))</f>
        <v>#VALUE!</v>
      </c>
      <c r="AI107" s="549" t="e">
        <f aca="false">IF(AND(OR(P107="処遇改善加算Ⅰ",P107="処遇改善加算Ⅱ"),AH107="対象"), 1,"")</f>
        <v>#VALUE!</v>
      </c>
      <c r="AJ107" s="550" t="str">
        <f aca="false">IF(OR(Y107="処遇改善加算Ⅰ",Y107="処遇改善加算Ⅱ"),IF(AND(N107&lt;&gt;"訪問型サービス（総合事業）",N107&lt;&gt;"通所型サービス（総合事業）",N107&lt;&gt;"（介護予防）短期入所生活介護",N107&lt;&gt;"（介護予防）短期入所療養介護（老健）",N107&lt;&gt;"（介護予防）短期入所療養介護 （病院等（老健以外）)",N107&lt;&gt;"（介護予防）短期入所療養介護（医療院）"),1,""),"")</f>
        <v>
        </v>
      </c>
      <c r="AK107" s="551"/>
      <c r="AL107" s="551"/>
      <c r="AM107" s="473"/>
      <c r="AN107" s="473"/>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30" hidden="false" customHeight="true" outlineLevel="0" collapsed="false">
      <c r="A108" s="554" t="n">
        <v>95</v>
      </c>
      <c r="B108" s="555" t="str">
        <f aca="false">IF(基本情報入力シート!C133="","",基本情報入力シート!C133)</f>
        <v>
        </v>
      </c>
      <c r="C108" s="555"/>
      <c r="D108" s="555"/>
      <c r="E108" s="555"/>
      <c r="F108" s="555"/>
      <c r="G108" s="555"/>
      <c r="H108" s="555"/>
      <c r="I108" s="555"/>
      <c r="J108" s="556" t="str">
        <f aca="false">IF(基本情報入力シート!M133="","",基本情報入力シート!M133)</f>
        <v>
        </v>
      </c>
      <c r="K108" s="557" t="str">
        <f aca="false">IF(基本情報入力シート!R133="","",基本情報入力シート!R133)</f>
        <v>
        </v>
      </c>
      <c r="L108" s="557" t="str">
        <f aca="false">IF(基本情報入力シート!W133="","",基本情報入力シート!W133)</f>
        <v>
        </v>
      </c>
      <c r="M108" s="556" t="str">
        <f aca="false">IF(基本情報入力シート!X133="","",基本情報入力シート!X133)</f>
        <v>
        </v>
      </c>
      <c r="N108" s="558" t="str">
        <f aca="false">IF(基本情報入力シート!Y133="","",基本情報入力シート!Y133)</f>
        <v>
        </v>
      </c>
      <c r="O108" s="559"/>
      <c r="P108" s="597"/>
      <c r="Q108" s="598"/>
      <c r="R108" s="598"/>
      <c r="S108" s="562" t="e">
        <f aca="false">IFERROR(ROUNDDOWN(Q108*VLOOKUP(N108,),0))</f>
        <v>#VALUE!</v>
      </c>
      <c r="T108" s="599"/>
      <c r="U108" s="564" t="e">
        <f aca="false">IFERROR(IF(AG108&lt;&gt;"",Q108*VLOOKUP(N108,)))</f>
        <v>#VALUE!</v>
      </c>
      <c r="V108" s="565"/>
      <c r="W108" s="566"/>
      <c r="X108" s="566"/>
      <c r="Y108" s="567"/>
      <c r="Z108" s="568"/>
      <c r="AA108" s="569" t="e">
        <f aca="false">IFERROR(IF(Y108="ー", "", ROUNDDOWN(Z108*VLOOKUP(N108,),0)))</f>
        <v>#VALUE!</v>
      </c>
      <c r="AB108" s="570"/>
      <c r="AC108" s="564" t="e">
        <f aca="false">IFERROR(IF(AG108&lt;&gt;"",Z108*VLOOKUP(N108,)))</f>
        <v>#VALUE!</v>
      </c>
      <c r="AD108" s="564"/>
      <c r="AE108" s="571"/>
      <c r="AF108" s="572"/>
      <c r="AG108" s="547" t="e">
        <f aca="false">IFERROR(VLOOKUP(O108,))</f>
        <v>#VALUE!</v>
      </c>
      <c r="AH108" s="548" t="e">
        <f aca="false">IFERROR(VLOOKUP(N108,))</f>
        <v>#VALUE!</v>
      </c>
      <c r="AI108" s="549" t="e">
        <f aca="false">IF(AND(OR(P108="処遇改善加算Ⅰ",P108="処遇改善加算Ⅱ"),AH108="対象"), 1,"")</f>
        <v>#VALUE!</v>
      </c>
      <c r="AJ108" s="550" t="str">
        <f aca="false">IF(OR(Y108="処遇改善加算Ⅰ",Y108="処遇改善加算Ⅱ"),IF(AND(N108&lt;&gt;"訪問型サービス（総合事業）",N108&lt;&gt;"通所型サービス（総合事業）",N108&lt;&gt;"（介護予防）短期入所生活介護",N108&lt;&gt;"（介護予防）短期入所療養介護（老健）",N108&lt;&gt;"（介護予防）短期入所療養介護 （病院等（老健以外）)",N108&lt;&gt;"（介護予防）短期入所療養介護（医療院）"),1,""),"")</f>
        <v>
        </v>
      </c>
      <c r="AK108" s="551"/>
      <c r="AL108" s="551"/>
      <c r="AM108" s="473"/>
      <c r="AN108" s="473"/>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30" hidden="false" customHeight="true" outlineLevel="0" collapsed="false">
      <c r="A109" s="554" t="n">
        <v>96</v>
      </c>
      <c r="B109" s="555" t="str">
        <f aca="false">IF(基本情報入力シート!C134="","",基本情報入力シート!C134)</f>
        <v>
        </v>
      </c>
      <c r="C109" s="555"/>
      <c r="D109" s="555"/>
      <c r="E109" s="555"/>
      <c r="F109" s="555"/>
      <c r="G109" s="555"/>
      <c r="H109" s="555"/>
      <c r="I109" s="555"/>
      <c r="J109" s="556" t="str">
        <f aca="false">IF(基本情報入力シート!M134="","",基本情報入力シート!M134)</f>
        <v>
        </v>
      </c>
      <c r="K109" s="557" t="str">
        <f aca="false">IF(基本情報入力シート!R134="","",基本情報入力シート!R134)</f>
        <v>
        </v>
      </c>
      <c r="L109" s="557" t="str">
        <f aca="false">IF(基本情報入力シート!W134="","",基本情報入力シート!W134)</f>
        <v>
        </v>
      </c>
      <c r="M109" s="556" t="str">
        <f aca="false">IF(基本情報入力シート!X134="","",基本情報入力シート!X134)</f>
        <v>
        </v>
      </c>
      <c r="N109" s="558" t="str">
        <f aca="false">IF(基本情報入力シート!Y134="","",基本情報入力シート!Y134)</f>
        <v>
        </v>
      </c>
      <c r="O109" s="559"/>
      <c r="P109" s="597"/>
      <c r="Q109" s="598"/>
      <c r="R109" s="598"/>
      <c r="S109" s="562" t="e">
        <f aca="false">IFERROR(ROUNDDOWN(Q109*VLOOKUP(N109,),0))</f>
        <v>#VALUE!</v>
      </c>
      <c r="T109" s="599"/>
      <c r="U109" s="564" t="e">
        <f aca="false">IFERROR(IF(AG109&lt;&gt;"",Q109*VLOOKUP(N109,)))</f>
        <v>#VALUE!</v>
      </c>
      <c r="V109" s="565"/>
      <c r="W109" s="566"/>
      <c r="X109" s="566"/>
      <c r="Y109" s="567"/>
      <c r="Z109" s="568"/>
      <c r="AA109" s="569" t="e">
        <f aca="false">IFERROR(IF(Y109="ー", "", ROUNDDOWN(Z109*VLOOKUP(N109,),0)))</f>
        <v>#VALUE!</v>
      </c>
      <c r="AB109" s="570"/>
      <c r="AC109" s="564" t="e">
        <f aca="false">IFERROR(IF(AG109&lt;&gt;"",Z109*VLOOKUP(N109,)))</f>
        <v>#VALUE!</v>
      </c>
      <c r="AD109" s="564"/>
      <c r="AE109" s="571"/>
      <c r="AF109" s="572"/>
      <c r="AG109" s="547" t="e">
        <f aca="false">IFERROR(VLOOKUP(O109,))</f>
        <v>#VALUE!</v>
      </c>
      <c r="AH109" s="548" t="e">
        <f aca="false">IFERROR(VLOOKUP(N109,))</f>
        <v>#VALUE!</v>
      </c>
      <c r="AI109" s="549" t="e">
        <f aca="false">IF(AND(OR(P109="処遇改善加算Ⅰ",P109="処遇改善加算Ⅱ"),AH109="対象"), 1,"")</f>
        <v>#VALUE!</v>
      </c>
      <c r="AJ109" s="550" t="str">
        <f aca="false">IF(OR(Y109="処遇改善加算Ⅰ",Y109="処遇改善加算Ⅱ"),IF(AND(N109&lt;&gt;"訪問型サービス（総合事業）",N109&lt;&gt;"通所型サービス（総合事業）",N109&lt;&gt;"（介護予防）短期入所生活介護",N109&lt;&gt;"（介護予防）短期入所療養介護（老健）",N109&lt;&gt;"（介護予防）短期入所療養介護 （病院等（老健以外）)",N109&lt;&gt;"（介護予防）短期入所療養介護（医療院）"),1,""),"")</f>
        <v>
        </v>
      </c>
      <c r="AK109" s="551"/>
      <c r="AL109" s="551"/>
      <c r="AM109" s="473"/>
      <c r="AN109" s="473"/>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30" hidden="false" customHeight="true" outlineLevel="0" collapsed="false">
      <c r="A110" s="554" t="n">
        <v>97</v>
      </c>
      <c r="B110" s="555" t="str">
        <f aca="false">IF(基本情報入力シート!C135="","",基本情報入力シート!C135)</f>
        <v>
        </v>
      </c>
      <c r="C110" s="555"/>
      <c r="D110" s="555"/>
      <c r="E110" s="555"/>
      <c r="F110" s="555"/>
      <c r="G110" s="555"/>
      <c r="H110" s="555"/>
      <c r="I110" s="555"/>
      <c r="J110" s="556" t="str">
        <f aca="false">IF(基本情報入力シート!M135="","",基本情報入力シート!M135)</f>
        <v>
        </v>
      </c>
      <c r="K110" s="557" t="str">
        <f aca="false">IF(基本情報入力シート!R135="","",基本情報入力シート!R135)</f>
        <v>
        </v>
      </c>
      <c r="L110" s="557" t="str">
        <f aca="false">IF(基本情報入力シート!W135="","",基本情報入力シート!W135)</f>
        <v>
        </v>
      </c>
      <c r="M110" s="556" t="str">
        <f aca="false">IF(基本情報入力シート!X135="","",基本情報入力シート!X135)</f>
        <v>
        </v>
      </c>
      <c r="N110" s="558" t="str">
        <f aca="false">IF(基本情報入力シート!Y135="","",基本情報入力シート!Y135)</f>
        <v>
        </v>
      </c>
      <c r="O110" s="559"/>
      <c r="P110" s="597"/>
      <c r="Q110" s="598"/>
      <c r="R110" s="598"/>
      <c r="S110" s="562" t="e">
        <f aca="false">IFERROR(ROUNDDOWN(Q110*VLOOKUP(N110,),0))</f>
        <v>#VALUE!</v>
      </c>
      <c r="T110" s="599"/>
      <c r="U110" s="564" t="e">
        <f aca="false">IFERROR(IF(AG110&lt;&gt;"",Q110*VLOOKUP(N110,)))</f>
        <v>#VALUE!</v>
      </c>
      <c r="V110" s="565"/>
      <c r="W110" s="566"/>
      <c r="X110" s="566"/>
      <c r="Y110" s="567"/>
      <c r="Z110" s="568"/>
      <c r="AA110" s="569" t="e">
        <f aca="false">IFERROR(IF(Y110="ー", "", ROUNDDOWN(Z110*VLOOKUP(N110,),0)))</f>
        <v>#VALUE!</v>
      </c>
      <c r="AB110" s="570"/>
      <c r="AC110" s="564" t="e">
        <f aca="false">IFERROR(IF(AG110&lt;&gt;"",Z110*VLOOKUP(N110,)))</f>
        <v>#VALUE!</v>
      </c>
      <c r="AD110" s="564"/>
      <c r="AE110" s="571"/>
      <c r="AF110" s="572"/>
      <c r="AG110" s="547" t="e">
        <f aca="false">IFERROR(VLOOKUP(O110,))</f>
        <v>#VALUE!</v>
      </c>
      <c r="AH110" s="548" t="e">
        <f aca="false">IFERROR(VLOOKUP(N110,))</f>
        <v>#VALUE!</v>
      </c>
      <c r="AI110" s="549" t="e">
        <f aca="false">IF(AND(OR(P110="処遇改善加算Ⅰ",P110="処遇改善加算Ⅱ"),AH110="対象"), 1,"")</f>
        <v>#VALUE!</v>
      </c>
      <c r="AJ110" s="550" t="str">
        <f aca="false">IF(OR(Y110="処遇改善加算Ⅰ",Y110="処遇改善加算Ⅱ"),IF(AND(N110&lt;&gt;"訪問型サービス（総合事業）",N110&lt;&gt;"通所型サービス（総合事業）",N110&lt;&gt;"（介護予防）短期入所生活介護",N110&lt;&gt;"（介護予防）短期入所療養介護（老健）",N110&lt;&gt;"（介護予防）短期入所療養介護 （病院等（老健以外）)",N110&lt;&gt;"（介護予防）短期入所療養介護（医療院）"),1,""),"")</f>
        <v>
        </v>
      </c>
      <c r="AK110" s="551"/>
      <c r="AL110" s="551"/>
      <c r="AM110" s="473"/>
      <c r="AN110" s="473"/>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30" hidden="false" customHeight="true" outlineLevel="0" collapsed="false">
      <c r="A111" s="554" t="n">
        <v>98</v>
      </c>
      <c r="B111" s="555" t="str">
        <f aca="false">IF(基本情報入力シート!C136="","",基本情報入力シート!C136)</f>
        <v>
        </v>
      </c>
      <c r="C111" s="555"/>
      <c r="D111" s="555"/>
      <c r="E111" s="555"/>
      <c r="F111" s="555"/>
      <c r="G111" s="555"/>
      <c r="H111" s="555"/>
      <c r="I111" s="555"/>
      <c r="J111" s="556" t="str">
        <f aca="false">IF(基本情報入力シート!M136="","",基本情報入力シート!M136)</f>
        <v>
        </v>
      </c>
      <c r="K111" s="557" t="str">
        <f aca="false">IF(基本情報入力シート!R136="","",基本情報入力シート!R136)</f>
        <v>
        </v>
      </c>
      <c r="L111" s="557" t="str">
        <f aca="false">IF(基本情報入力シート!W136="","",基本情報入力シート!W136)</f>
        <v>
        </v>
      </c>
      <c r="M111" s="556" t="str">
        <f aca="false">IF(基本情報入力シート!X136="","",基本情報入力シート!X136)</f>
        <v>
        </v>
      </c>
      <c r="N111" s="558" t="str">
        <f aca="false">IF(基本情報入力シート!Y136="","",基本情報入力シート!Y136)</f>
        <v>
        </v>
      </c>
      <c r="O111" s="559"/>
      <c r="P111" s="597"/>
      <c r="Q111" s="598"/>
      <c r="R111" s="598"/>
      <c r="S111" s="562" t="e">
        <f aca="false">IFERROR(ROUNDDOWN(Q111*VLOOKUP(N111,),0))</f>
        <v>#VALUE!</v>
      </c>
      <c r="T111" s="599"/>
      <c r="U111" s="564" t="e">
        <f aca="false">IFERROR(IF(AG111&lt;&gt;"",Q111*VLOOKUP(N111,)))</f>
        <v>#VALUE!</v>
      </c>
      <c r="V111" s="565"/>
      <c r="W111" s="566"/>
      <c r="X111" s="566"/>
      <c r="Y111" s="567"/>
      <c r="Z111" s="568"/>
      <c r="AA111" s="569" t="e">
        <f aca="false">IFERROR(IF(Y111="ー", "", ROUNDDOWN(Z111*VLOOKUP(N111,),0)))</f>
        <v>#VALUE!</v>
      </c>
      <c r="AB111" s="570"/>
      <c r="AC111" s="564" t="e">
        <f aca="false">IFERROR(IF(AG111&lt;&gt;"",Z111*VLOOKUP(N111,)))</f>
        <v>#VALUE!</v>
      </c>
      <c r="AD111" s="564"/>
      <c r="AE111" s="571"/>
      <c r="AF111" s="572"/>
      <c r="AG111" s="547" t="e">
        <f aca="false">IFERROR(VLOOKUP(O111,))</f>
        <v>#VALUE!</v>
      </c>
      <c r="AH111" s="548" t="e">
        <f aca="false">IFERROR(VLOOKUP(N111,))</f>
        <v>#VALUE!</v>
      </c>
      <c r="AI111" s="549" t="e">
        <f aca="false">IF(AND(OR(P111="処遇改善加算Ⅰ",P111="処遇改善加算Ⅱ"),AH111="対象"), 1,"")</f>
        <v>#VALUE!</v>
      </c>
      <c r="AJ111" s="550" t="str">
        <f aca="false">IF(OR(Y111="処遇改善加算Ⅰ",Y111="処遇改善加算Ⅱ"),IF(AND(N111&lt;&gt;"訪問型サービス（総合事業）",N111&lt;&gt;"通所型サービス（総合事業）",N111&lt;&gt;"（介護予防）短期入所生活介護",N111&lt;&gt;"（介護予防）短期入所療養介護（老健）",N111&lt;&gt;"（介護予防）短期入所療養介護 （病院等（老健以外）)",N111&lt;&gt;"（介護予防）短期入所療養介護（医療院）"),1,""),"")</f>
        <v>
        </v>
      </c>
      <c r="AK111" s="551"/>
      <c r="AL111" s="551"/>
      <c r="AM111" s="473"/>
      <c r="AN111" s="473"/>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30" hidden="false" customHeight="true" outlineLevel="0" collapsed="false">
      <c r="A112" s="600" t="n">
        <v>99</v>
      </c>
      <c r="B112" s="601" t="str">
        <f aca="false">IF(基本情報入力シート!C137="","",基本情報入力シート!C137)</f>
        <v>
        </v>
      </c>
      <c r="C112" s="601"/>
      <c r="D112" s="601"/>
      <c r="E112" s="601"/>
      <c r="F112" s="601"/>
      <c r="G112" s="601"/>
      <c r="H112" s="601"/>
      <c r="I112" s="601"/>
      <c r="J112" s="556" t="str">
        <f aca="false">IF(基本情報入力シート!M137="","",基本情報入力シート!M137)</f>
        <v>
        </v>
      </c>
      <c r="K112" s="556" t="str">
        <f aca="false">IF(基本情報入力シート!R137="","",基本情報入力シート!R137)</f>
        <v>
        </v>
      </c>
      <c r="L112" s="556" t="str">
        <f aca="false">IF(基本情報入力シート!W137="","",基本情報入力シート!W137)</f>
        <v>
        </v>
      </c>
      <c r="M112" s="556" t="str">
        <f aca="false">IF(基本情報入力シート!X137="","",基本情報入力シート!X137)</f>
        <v>
        </v>
      </c>
      <c r="N112" s="602" t="str">
        <f aca="false">IF(基本情報入力シート!Y137="","",基本情報入力シート!Y137)</f>
        <v>
        </v>
      </c>
      <c r="O112" s="603"/>
      <c r="P112" s="604"/>
      <c r="Q112" s="605"/>
      <c r="R112" s="605"/>
      <c r="S112" s="606" t="e">
        <f aca="false">IFERROR(ROUNDDOWN(Q112*VLOOKUP(N112,),0))</f>
        <v>#VALUE!</v>
      </c>
      <c r="T112" s="607"/>
      <c r="U112" s="608" t="e">
        <f aca="false">IFERROR(IF(AG112&lt;&gt;"",Q112*VLOOKUP(N112,)))</f>
        <v>#VALUE!</v>
      </c>
      <c r="V112" s="609"/>
      <c r="W112" s="610"/>
      <c r="X112" s="610"/>
      <c r="Y112" s="611"/>
      <c r="Z112" s="612"/>
      <c r="AA112" s="613" t="e">
        <f aca="false">IFERROR(IF(Y112="ー", "", ROUNDDOWN(Z112*VLOOKUP(N112,),0)))</f>
        <v>#VALUE!</v>
      </c>
      <c r="AB112" s="614"/>
      <c r="AC112" s="608" t="e">
        <f aca="false">IFERROR(IF(AG112&lt;&gt;"",Z112*VLOOKUP(N112,)))</f>
        <v>#VALUE!</v>
      </c>
      <c r="AD112" s="608"/>
      <c r="AE112" s="615"/>
      <c r="AF112" s="616"/>
      <c r="AG112" s="617" t="e">
        <f aca="false">IFERROR(VLOOKUP(O112,))</f>
        <v>#VALUE!</v>
      </c>
      <c r="AH112" s="618" t="e">
        <f aca="false">IFERROR(VLOOKUP(N112,))</f>
        <v>#VALUE!</v>
      </c>
      <c r="AI112" s="619" t="e">
        <f aca="false">IF(AND(OR(P112="処遇改善加算Ⅰ",P112="処遇改善加算Ⅱ"),AH112="対象"), 1,"")</f>
        <v>#VALUE!</v>
      </c>
      <c r="AJ112" s="620" t="str">
        <f aca="false">IF(OR(Y112="処遇改善加算Ⅰ",Y112="処遇改善加算Ⅱ"),IF(AND(N112&lt;&gt;"訪問型サービス（総合事業）",N112&lt;&gt;"通所型サービス（総合事業）",N112&lt;&gt;"（介護予防）短期入所生活介護",N112&lt;&gt;"（介護予防）短期入所療養介護（老健）",N112&lt;&gt;"（介護予防）短期入所療養介護 （病院等（老健以外）)",N112&lt;&gt;"（介護予防）短期入所療養介護（医療院）"),1,""),"")</f>
        <v>
        </v>
      </c>
      <c r="AK112" s="551"/>
      <c r="AL112" s="551"/>
      <c r="AM112" s="473"/>
      <c r="AN112" s="473"/>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s="644" customFormat="true" ht="30" hidden="false" customHeight="true" outlineLevel="0" collapsed="false">
      <c r="A113" s="621" t="n">
        <v>100</v>
      </c>
      <c r="B113" s="622" t="str">
        <f aca="false">IF(基本情報入力シート!C138="","",基本情報入力シート!C138)</f>
        <v>
        </v>
      </c>
      <c r="C113" s="622"/>
      <c r="D113" s="622"/>
      <c r="E113" s="622"/>
      <c r="F113" s="622"/>
      <c r="G113" s="622"/>
      <c r="H113" s="622"/>
      <c r="I113" s="622"/>
      <c r="J113" s="623" t="str">
        <f aca="false">IF(基本情報入力シート!M138="","",基本情報入力シート!M138)</f>
        <v>
        </v>
      </c>
      <c r="K113" s="623" t="str">
        <f aca="false">IF(基本情報入力シート!R138="","",基本情報入力シート!R138)</f>
        <v>
        </v>
      </c>
      <c r="L113" s="623" t="str">
        <f aca="false">IF(基本情報入力シート!W138="","",基本情報入力シート!W138)</f>
        <v>
        </v>
      </c>
      <c r="M113" s="623" t="str">
        <f aca="false">IF(基本情報入力シート!X138="","",基本情報入力シート!X138)</f>
        <v>
        </v>
      </c>
      <c r="N113" s="624" t="str">
        <f aca="false">IF(基本情報入力シート!Y138="","",基本情報入力シート!Y138)</f>
        <v>
        </v>
      </c>
      <c r="O113" s="625"/>
      <c r="P113" s="626"/>
      <c r="Q113" s="627"/>
      <c r="R113" s="627"/>
      <c r="S113" s="628" t="e">
        <f aca="false">IFERROR(ROUNDDOWN(Q113*VLOOKUP(N113,),0))</f>
        <v>#VALUE!</v>
      </c>
      <c r="T113" s="629"/>
      <c r="U113" s="630" t="e">
        <f aca="false">IFERROR(IF(AG113&lt;&gt;"",Q113*VLOOKUP(N113,)))</f>
        <v>#VALUE!</v>
      </c>
      <c r="V113" s="631"/>
      <c r="W113" s="632"/>
      <c r="X113" s="632"/>
      <c r="Y113" s="633"/>
      <c r="Z113" s="634"/>
      <c r="AA113" s="635" t="e">
        <f aca="false">IFERROR(IF(Y113="ー", "", ROUNDDOWN(Z113*VLOOKUP(N113,),0)))</f>
        <v>#VALUE!</v>
      </c>
      <c r="AB113" s="636"/>
      <c r="AC113" s="630" t="e">
        <f aca="false">IFERROR(IF(AG113&lt;&gt;"",Z113*VLOOKUP(N113,)))</f>
        <v>#VALUE!</v>
      </c>
      <c r="AD113" s="630"/>
      <c r="AE113" s="637"/>
      <c r="AF113" s="632"/>
      <c r="AG113" s="638" t="e">
        <f aca="false">IFERROR(VLOOKUP(O113,))</f>
        <v>#VALUE!</v>
      </c>
      <c r="AH113" s="639" t="e">
        <f aca="false">IFERROR(VLOOKUP(N113,))</f>
        <v>#VALUE!</v>
      </c>
      <c r="AI113" s="640" t="e">
        <f aca="false">IF(AND(OR(P113="処遇改善加算Ⅰ",P113="処遇改善加算Ⅱ"),AH113="対象"), 1,"")</f>
        <v>#VALUE!</v>
      </c>
      <c r="AJ113" s="641" t="str">
        <f aca="false">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v>
      </c>
      <c r="AK113" s="642"/>
      <c r="AL113" s="642"/>
      <c r="AM113" s="643"/>
      <c r="AN113" s="643"/>
      <c r="AO113" s="643"/>
      <c r="AP113" s="643"/>
      <c r="AQ113" s="643"/>
      <c r="AR113" s="643"/>
      <c r="AS113" s="643"/>
      <c r="AT113" s="643"/>
    </row>
  </sheetData>
  <sheetProtection sheet="true" objects="true" scenarios="true"/>
  <autoFilter ref="B13:N13">
  </autoFilter>
  <mergeCells count="455">
    <mergeCell ref="AB1:AC1"/>
    <mergeCell ref="AD1:AF1"/>
    <mergeCell ref="A3:E3"/>
    <mergeCell ref="F3:M3"/>
    <mergeCell ref="B5:M5"/>
    <mergeCell ref="W5:W6"/>
    <mergeCell ref="X5:AA5"/>
    <mergeCell ref="AC5:AC6"/>
    <mergeCell ref="AD5:AF6"/>
    <mergeCell ref="B6:C6"/>
    <mergeCell ref="D6:M6"/>
    <mergeCell ref="X6:AA6"/>
    <mergeCell ref="D7:M7"/>
    <mergeCell ref="W7:W8"/>
    <mergeCell ref="X7:AA7"/>
    <mergeCell ref="AC7:AC8"/>
    <mergeCell ref="AD7:AF8"/>
    <mergeCell ref="B8:T9"/>
    <mergeCell ref="X8:AA8"/>
    <mergeCell ref="A10:A13"/>
    <mergeCell ref="B10:I13"/>
    <mergeCell ref="J10:J13"/>
    <mergeCell ref="K10:L12"/>
    <mergeCell ref="M10:M13"/>
    <mergeCell ref="N10:N13"/>
    <mergeCell ref="O10:O13"/>
    <mergeCell ref="P10:AF10"/>
    <mergeCell ref="AG10:AG13"/>
    <mergeCell ref="AH10:AH13"/>
    <mergeCell ref="AI10:AJ12"/>
    <mergeCell ref="AK10:AL12"/>
    <mergeCell ref="P11:X11"/>
    <mergeCell ref="Y11:AF11"/>
    <mergeCell ref="P12:P13"/>
    <mergeCell ref="Q12:R13"/>
    <mergeCell ref="S12:S13"/>
    <mergeCell ref="T12:T13"/>
    <mergeCell ref="U12:U13"/>
    <mergeCell ref="V12:V13"/>
    <mergeCell ref="W12:X12"/>
    <mergeCell ref="Y12:Y13"/>
    <mergeCell ref="Z12:Z13"/>
    <mergeCell ref="AA12:AA13"/>
    <mergeCell ref="AB12:AB13"/>
    <mergeCell ref="AC12:AD13"/>
    <mergeCell ref="AE12:AE13"/>
    <mergeCell ref="W13:X13"/>
    <mergeCell ref="B14:I14"/>
    <mergeCell ref="Q14:R14"/>
    <mergeCell ref="W14:X14"/>
    <mergeCell ref="AC14:AD14"/>
    <mergeCell ref="AN14:AO14"/>
    <mergeCell ref="B15:I15"/>
    <mergeCell ref="Q15:R15"/>
    <mergeCell ref="W15:X15"/>
    <mergeCell ref="AC15:AD15"/>
    <mergeCell ref="AN15:AO15"/>
    <mergeCell ref="B16:I16"/>
    <mergeCell ref="Q16:R16"/>
    <mergeCell ref="W16:X16"/>
    <mergeCell ref="AC16:AD16"/>
    <mergeCell ref="AN16:AO16"/>
    <mergeCell ref="B17:I17"/>
    <mergeCell ref="Q17:R17"/>
    <mergeCell ref="W17:X17"/>
    <mergeCell ref="AC17:AD17"/>
    <mergeCell ref="AN17:AO17"/>
    <mergeCell ref="B18:I18"/>
    <mergeCell ref="Q18:R18"/>
    <mergeCell ref="W18:X18"/>
    <mergeCell ref="AC18:AD18"/>
    <mergeCell ref="AN18:AO18"/>
    <mergeCell ref="B19:I19"/>
    <mergeCell ref="Q19:R19"/>
    <mergeCell ref="W19:X19"/>
    <mergeCell ref="AC19:AD19"/>
    <mergeCell ref="AN19:AO19"/>
    <mergeCell ref="B20:I20"/>
    <mergeCell ref="Q20:R20"/>
    <mergeCell ref="W20:X20"/>
    <mergeCell ref="AC20:AD20"/>
    <mergeCell ref="AN20:AO20"/>
    <mergeCell ref="B21:I21"/>
    <mergeCell ref="Q21:R21"/>
    <mergeCell ref="W21:X21"/>
    <mergeCell ref="AC21:AD21"/>
    <mergeCell ref="AN21:AO21"/>
    <mergeCell ref="B22:I22"/>
    <mergeCell ref="Q22:R22"/>
    <mergeCell ref="W22:X22"/>
    <mergeCell ref="AC22:AD22"/>
    <mergeCell ref="B23:I23"/>
    <mergeCell ref="Q23:R23"/>
    <mergeCell ref="W23:X23"/>
    <mergeCell ref="AC23:AD23"/>
    <mergeCell ref="B24:I24"/>
    <mergeCell ref="Q24:R24"/>
    <mergeCell ref="W24:X24"/>
    <mergeCell ref="AC24:AD24"/>
    <mergeCell ref="B25:I25"/>
    <mergeCell ref="Q25:R25"/>
    <mergeCell ref="W25:X25"/>
    <mergeCell ref="AC25:AD25"/>
    <mergeCell ref="B26:I26"/>
    <mergeCell ref="Q26:R26"/>
    <mergeCell ref="W26:X26"/>
    <mergeCell ref="AC26:AD26"/>
    <mergeCell ref="B27:I27"/>
    <mergeCell ref="Q27:R27"/>
    <mergeCell ref="W27:X27"/>
    <mergeCell ref="AC27:AD27"/>
    <mergeCell ref="B28:I28"/>
    <mergeCell ref="Q28:R28"/>
    <mergeCell ref="W28:X28"/>
    <mergeCell ref="AC28:AD28"/>
    <mergeCell ref="B29:I29"/>
    <mergeCell ref="Q29:R29"/>
    <mergeCell ref="W29:X29"/>
    <mergeCell ref="AC29:AD29"/>
    <mergeCell ref="B30:I30"/>
    <mergeCell ref="Q30:R30"/>
    <mergeCell ref="W30:X30"/>
    <mergeCell ref="AC30:AD30"/>
    <mergeCell ref="B31:I31"/>
    <mergeCell ref="Q31:R31"/>
    <mergeCell ref="W31:X31"/>
    <mergeCell ref="AC31:AD31"/>
    <mergeCell ref="B32:I32"/>
    <mergeCell ref="Q32:R32"/>
    <mergeCell ref="W32:X32"/>
    <mergeCell ref="AC32:AD32"/>
    <mergeCell ref="B33:I33"/>
    <mergeCell ref="Q33:R33"/>
    <mergeCell ref="W33:X33"/>
    <mergeCell ref="AC33:AD33"/>
    <mergeCell ref="B34:I34"/>
    <mergeCell ref="Q34:R34"/>
    <mergeCell ref="W34:X34"/>
    <mergeCell ref="AC34:AD34"/>
    <mergeCell ref="B35:I35"/>
    <mergeCell ref="Q35:R35"/>
    <mergeCell ref="W35:X35"/>
    <mergeCell ref="AC35:AD35"/>
    <mergeCell ref="B36:I36"/>
    <mergeCell ref="Q36:R36"/>
    <mergeCell ref="W36:X36"/>
    <mergeCell ref="AC36:AD36"/>
    <mergeCell ref="B37:I37"/>
    <mergeCell ref="Q37:R37"/>
    <mergeCell ref="W37:X37"/>
    <mergeCell ref="AC37:AD37"/>
    <mergeCell ref="B38:I38"/>
    <mergeCell ref="Q38:R38"/>
    <mergeCell ref="W38:X38"/>
    <mergeCell ref="AC38:AD38"/>
    <mergeCell ref="B39:I39"/>
    <mergeCell ref="Q39:R39"/>
    <mergeCell ref="W39:X39"/>
    <mergeCell ref="AC39:AD39"/>
    <mergeCell ref="B40:I40"/>
    <mergeCell ref="Q40:R40"/>
    <mergeCell ref="W40:X40"/>
    <mergeCell ref="AC40:AD40"/>
    <mergeCell ref="B41:I41"/>
    <mergeCell ref="Q41:R41"/>
    <mergeCell ref="W41:X41"/>
    <mergeCell ref="AC41:AD41"/>
    <mergeCell ref="B42:I42"/>
    <mergeCell ref="Q42:R42"/>
    <mergeCell ref="W42:X42"/>
    <mergeCell ref="AC42:AD42"/>
    <mergeCell ref="B43:I43"/>
    <mergeCell ref="Q43:R43"/>
    <mergeCell ref="W43:X43"/>
    <mergeCell ref="AC43:AD43"/>
    <mergeCell ref="B44:I44"/>
    <mergeCell ref="Q44:R44"/>
    <mergeCell ref="W44:X44"/>
    <mergeCell ref="AC44:AD44"/>
    <mergeCell ref="B45:I45"/>
    <mergeCell ref="Q45:R45"/>
    <mergeCell ref="W45:X45"/>
    <mergeCell ref="AC45:AD45"/>
    <mergeCell ref="B46:I46"/>
    <mergeCell ref="Q46:R46"/>
    <mergeCell ref="W46:X46"/>
    <mergeCell ref="AC46:AD46"/>
    <mergeCell ref="B47:I47"/>
    <mergeCell ref="Q47:R47"/>
    <mergeCell ref="W47:X47"/>
    <mergeCell ref="AC47:AD47"/>
    <mergeCell ref="B48:I48"/>
    <mergeCell ref="Q48:R48"/>
    <mergeCell ref="W48:X48"/>
    <mergeCell ref="AC48:AD48"/>
    <mergeCell ref="B49:I49"/>
    <mergeCell ref="Q49:R49"/>
    <mergeCell ref="W49:X49"/>
    <mergeCell ref="AC49:AD49"/>
    <mergeCell ref="B50:I50"/>
    <mergeCell ref="Q50:R50"/>
    <mergeCell ref="W50:X50"/>
    <mergeCell ref="AC50:AD50"/>
    <mergeCell ref="B51:I51"/>
    <mergeCell ref="Q51:R51"/>
    <mergeCell ref="W51:X51"/>
    <mergeCell ref="AC51:AD51"/>
    <mergeCell ref="B52:I52"/>
    <mergeCell ref="Q52:R52"/>
    <mergeCell ref="W52:X52"/>
    <mergeCell ref="AC52:AD52"/>
    <mergeCell ref="B53:I53"/>
    <mergeCell ref="Q53:R53"/>
    <mergeCell ref="W53:X53"/>
    <mergeCell ref="AC53:AD53"/>
    <mergeCell ref="B54:I54"/>
    <mergeCell ref="Q54:R54"/>
    <mergeCell ref="W54:X54"/>
    <mergeCell ref="AC54:AD54"/>
    <mergeCell ref="B55:I55"/>
    <mergeCell ref="Q55:R55"/>
    <mergeCell ref="W55:X55"/>
    <mergeCell ref="AC55:AD55"/>
    <mergeCell ref="B56:I56"/>
    <mergeCell ref="Q56:R56"/>
    <mergeCell ref="W56:X56"/>
    <mergeCell ref="AC56:AD56"/>
    <mergeCell ref="B57:I57"/>
    <mergeCell ref="Q57:R57"/>
    <mergeCell ref="W57:X57"/>
    <mergeCell ref="AC57:AD57"/>
    <mergeCell ref="B58:I58"/>
    <mergeCell ref="Q58:R58"/>
    <mergeCell ref="W58:X58"/>
    <mergeCell ref="AC58:AD58"/>
    <mergeCell ref="B59:I59"/>
    <mergeCell ref="Q59:R59"/>
    <mergeCell ref="W59:X59"/>
    <mergeCell ref="AC59:AD59"/>
    <mergeCell ref="B60:I60"/>
    <mergeCell ref="Q60:R60"/>
    <mergeCell ref="W60:X60"/>
    <mergeCell ref="AC60:AD60"/>
    <mergeCell ref="B61:I61"/>
    <mergeCell ref="Q61:R61"/>
    <mergeCell ref="W61:X61"/>
    <mergeCell ref="AC61:AD61"/>
    <mergeCell ref="B62:I62"/>
    <mergeCell ref="Q62:R62"/>
    <mergeCell ref="W62:X62"/>
    <mergeCell ref="AC62:AD62"/>
    <mergeCell ref="B63:I63"/>
    <mergeCell ref="Q63:R63"/>
    <mergeCell ref="W63:X63"/>
    <mergeCell ref="AC63:AD63"/>
    <mergeCell ref="B64:I64"/>
    <mergeCell ref="Q64:R64"/>
    <mergeCell ref="W64:X64"/>
    <mergeCell ref="AC64:AD64"/>
    <mergeCell ref="B65:I65"/>
    <mergeCell ref="Q65:R65"/>
    <mergeCell ref="W65:X65"/>
    <mergeCell ref="AC65:AD65"/>
    <mergeCell ref="B66:I66"/>
    <mergeCell ref="Q66:R66"/>
    <mergeCell ref="W66:X66"/>
    <mergeCell ref="AC66:AD66"/>
    <mergeCell ref="B67:I67"/>
    <mergeCell ref="Q67:R67"/>
    <mergeCell ref="W67:X67"/>
    <mergeCell ref="AC67:AD67"/>
    <mergeCell ref="B68:I68"/>
    <mergeCell ref="Q68:R68"/>
    <mergeCell ref="W68:X68"/>
    <mergeCell ref="AC68:AD68"/>
    <mergeCell ref="B69:I69"/>
    <mergeCell ref="Q69:R69"/>
    <mergeCell ref="W69:X69"/>
    <mergeCell ref="AC69:AD69"/>
    <mergeCell ref="B70:I70"/>
    <mergeCell ref="Q70:R70"/>
    <mergeCell ref="W70:X70"/>
    <mergeCell ref="AC70:AD70"/>
    <mergeCell ref="B71:I71"/>
    <mergeCell ref="Q71:R71"/>
    <mergeCell ref="W71:X71"/>
    <mergeCell ref="AC71:AD71"/>
    <mergeCell ref="B72:I72"/>
    <mergeCell ref="Q72:R72"/>
    <mergeCell ref="W72:X72"/>
    <mergeCell ref="AC72:AD72"/>
    <mergeCell ref="B73:I73"/>
    <mergeCell ref="Q73:R73"/>
    <mergeCell ref="W73:X73"/>
    <mergeCell ref="AC73:AD73"/>
    <mergeCell ref="B74:I74"/>
    <mergeCell ref="Q74:R74"/>
    <mergeCell ref="W74:X74"/>
    <mergeCell ref="AC74:AD74"/>
    <mergeCell ref="B75:I75"/>
    <mergeCell ref="Q75:R75"/>
    <mergeCell ref="W75:X75"/>
    <mergeCell ref="AC75:AD75"/>
    <mergeCell ref="B76:I76"/>
    <mergeCell ref="Q76:R76"/>
    <mergeCell ref="W76:X76"/>
    <mergeCell ref="AC76:AD76"/>
    <mergeCell ref="B77:I77"/>
    <mergeCell ref="Q77:R77"/>
    <mergeCell ref="W77:X77"/>
    <mergeCell ref="AC77:AD77"/>
    <mergeCell ref="B78:I78"/>
    <mergeCell ref="Q78:R78"/>
    <mergeCell ref="W78:X78"/>
    <mergeCell ref="AC78:AD78"/>
    <mergeCell ref="B79:I79"/>
    <mergeCell ref="Q79:R79"/>
    <mergeCell ref="W79:X79"/>
    <mergeCell ref="AC79:AD79"/>
    <mergeCell ref="B80:I80"/>
    <mergeCell ref="Q80:R80"/>
    <mergeCell ref="W80:X80"/>
    <mergeCell ref="AC80:AD80"/>
    <mergeCell ref="B81:I81"/>
    <mergeCell ref="Q81:R81"/>
    <mergeCell ref="W81:X81"/>
    <mergeCell ref="AC81:AD81"/>
    <mergeCell ref="B82:I82"/>
    <mergeCell ref="Q82:R82"/>
    <mergeCell ref="W82:X82"/>
    <mergeCell ref="AC82:AD82"/>
    <mergeCell ref="B83:I83"/>
    <mergeCell ref="Q83:R83"/>
    <mergeCell ref="W83:X83"/>
    <mergeCell ref="AC83:AD83"/>
    <mergeCell ref="B84:I84"/>
    <mergeCell ref="Q84:R84"/>
    <mergeCell ref="W84:X84"/>
    <mergeCell ref="AC84:AD84"/>
    <mergeCell ref="B85:I85"/>
    <mergeCell ref="Q85:R85"/>
    <mergeCell ref="W85:X85"/>
    <mergeCell ref="AC85:AD85"/>
    <mergeCell ref="B86:I86"/>
    <mergeCell ref="Q86:R86"/>
    <mergeCell ref="W86:X86"/>
    <mergeCell ref="AC86:AD86"/>
    <mergeCell ref="B87:I87"/>
    <mergeCell ref="Q87:R87"/>
    <mergeCell ref="W87:X87"/>
    <mergeCell ref="AC87:AD87"/>
    <mergeCell ref="B88:I88"/>
    <mergeCell ref="Q88:R88"/>
    <mergeCell ref="W88:X88"/>
    <mergeCell ref="AC88:AD88"/>
    <mergeCell ref="B89:I89"/>
    <mergeCell ref="Q89:R89"/>
    <mergeCell ref="W89:X89"/>
    <mergeCell ref="AC89:AD89"/>
    <mergeCell ref="B90:I90"/>
    <mergeCell ref="Q90:R90"/>
    <mergeCell ref="W90:X90"/>
    <mergeCell ref="AC90:AD90"/>
    <mergeCell ref="B91:I91"/>
    <mergeCell ref="Q91:R91"/>
    <mergeCell ref="W91:X91"/>
    <mergeCell ref="AC91:AD91"/>
    <mergeCell ref="B92:I92"/>
    <mergeCell ref="Q92:R92"/>
    <mergeCell ref="W92:X92"/>
    <mergeCell ref="AC92:AD92"/>
    <mergeCell ref="B93:I93"/>
    <mergeCell ref="Q93:R93"/>
    <mergeCell ref="W93:X93"/>
    <mergeCell ref="AC93:AD93"/>
    <mergeCell ref="B94:I94"/>
    <mergeCell ref="Q94:R94"/>
    <mergeCell ref="W94:X94"/>
    <mergeCell ref="AC94:AD94"/>
    <mergeCell ref="B95:I95"/>
    <mergeCell ref="Q95:R95"/>
    <mergeCell ref="W95:X95"/>
    <mergeCell ref="AC95:AD95"/>
    <mergeCell ref="B96:I96"/>
    <mergeCell ref="Q96:R96"/>
    <mergeCell ref="W96:X96"/>
    <mergeCell ref="AC96:AD96"/>
    <mergeCell ref="B97:I97"/>
    <mergeCell ref="Q97:R97"/>
    <mergeCell ref="W97:X97"/>
    <mergeCell ref="AC97:AD97"/>
    <mergeCell ref="B98:I98"/>
    <mergeCell ref="Q98:R98"/>
    <mergeCell ref="W98:X98"/>
    <mergeCell ref="AC98:AD98"/>
    <mergeCell ref="B99:I99"/>
    <mergeCell ref="Q99:R99"/>
    <mergeCell ref="W99:X99"/>
    <mergeCell ref="AC99:AD99"/>
    <mergeCell ref="B100:I100"/>
    <mergeCell ref="Q100:R100"/>
    <mergeCell ref="W100:X100"/>
    <mergeCell ref="AC100:AD100"/>
    <mergeCell ref="B101:I101"/>
    <mergeCell ref="Q101:R101"/>
    <mergeCell ref="W101:X101"/>
    <mergeCell ref="AC101:AD101"/>
    <mergeCell ref="B102:I102"/>
    <mergeCell ref="Q102:R102"/>
    <mergeCell ref="W102:X102"/>
    <mergeCell ref="AC102:AD102"/>
    <mergeCell ref="B103:I103"/>
    <mergeCell ref="Q103:R103"/>
    <mergeCell ref="W103:X103"/>
    <mergeCell ref="AC103:AD103"/>
    <mergeCell ref="B104:I104"/>
    <mergeCell ref="Q104:R104"/>
    <mergeCell ref="W104:X104"/>
    <mergeCell ref="AC104:AD104"/>
    <mergeCell ref="B105:I105"/>
    <mergeCell ref="Q105:R105"/>
    <mergeCell ref="W105:X105"/>
    <mergeCell ref="AC105:AD105"/>
    <mergeCell ref="B106:I106"/>
    <mergeCell ref="Q106:R106"/>
    <mergeCell ref="W106:X106"/>
    <mergeCell ref="AC106:AD106"/>
    <mergeCell ref="B107:I107"/>
    <mergeCell ref="Q107:R107"/>
    <mergeCell ref="W107:X107"/>
    <mergeCell ref="AC107:AD107"/>
    <mergeCell ref="B108:I108"/>
    <mergeCell ref="Q108:R108"/>
    <mergeCell ref="W108:X108"/>
    <mergeCell ref="AC108:AD108"/>
    <mergeCell ref="B109:I109"/>
    <mergeCell ref="Q109:R109"/>
    <mergeCell ref="W109:X109"/>
    <mergeCell ref="AC109:AD109"/>
    <mergeCell ref="B110:I110"/>
    <mergeCell ref="Q110:R110"/>
    <mergeCell ref="W110:X110"/>
    <mergeCell ref="AC110:AD110"/>
    <mergeCell ref="B111:I111"/>
    <mergeCell ref="Q111:R111"/>
    <mergeCell ref="W111:X111"/>
    <mergeCell ref="AC111:AD111"/>
    <mergeCell ref="B112:I112"/>
    <mergeCell ref="Q112:R112"/>
    <mergeCell ref="W112:X112"/>
    <mergeCell ref="AC112:AD112"/>
    <mergeCell ref="B113:I113"/>
    <mergeCell ref="Q113:R113"/>
    <mergeCell ref="W113:X113"/>
    <mergeCell ref="AC113:AD113"/>
  </mergeCells>
  <conditionalFormatting sqref="AC5,AC7">
    <cfRule type="expression" priority="2" aboveAverage="0" equalAverage="0" bottom="0" percent="0" rank="0" text="" dxfId="0">
      <formula>$AC5="○"</formula>
    </cfRule>
  </conditionalFormatting>
  <conditionalFormatting sqref="AD7">
    <cfRule type="expression" priority="3" aboveAverage="0" equalAverage="0" bottom="0" percent="0" rank="0" text="" dxfId="1">
      <formula>$AC$7&lt;&gt;"×"</formula>
    </cfRule>
  </conditionalFormatting>
  <conditionalFormatting sqref="AD5">
    <cfRule type="expression" priority="4" aboveAverage="0" equalAverage="0" bottom="0" percent="0" rank="0" text="" dxfId="2">
      <formula>$AC$5&lt;&gt;"×"</formula>
    </cfRule>
  </conditionalFormatting>
  <conditionalFormatting sqref="Z14:Z113,AB14:AB113">
    <cfRule type="expression" priority="5" aboveAverage="0" equalAverage="0" bottom="0" percent="0" rank="0" text="" dxfId="3">
      <formula>OR($Y14="",$Y14="―")</formula>
    </cfRule>
  </conditionalFormatting>
  <conditionalFormatting sqref="T61:T113,P61:Q113,Y14:Y113">
    <cfRule type="expression" priority="6" aboveAverage="0" equalAverage="0" bottom="0" percent="0" rank="0" text="" dxfId="4">
      <formula>$N14&lt;&gt;""</formula>
    </cfRule>
  </conditionalFormatting>
  <conditionalFormatting sqref="V14:V113">
    <cfRule type="expression" priority="7" aboveAverage="0" equalAverage="0" bottom="0" percent="0" rank="0" text="" dxfId="5">
      <formula>U14&lt;&gt;""</formula>
    </cfRule>
  </conditionalFormatting>
  <conditionalFormatting sqref="AE14:AE113">
    <cfRule type="expression" priority="8" aboveAverage="0" equalAverage="0" bottom="0" percent="0" rank="0" text="" dxfId="6">
      <formula>AC14&lt;&gt;""</formula>
    </cfRule>
  </conditionalFormatting>
  <conditionalFormatting sqref="AN21">
    <cfRule type="expression" priority="9" aboveAverage="0" equalAverage="0" bottom="0" percent="0" rank="0" text="" dxfId="7">
      <formula>AM21=""</formula>
    </cfRule>
  </conditionalFormatting>
  <conditionalFormatting sqref="AN14:AN20">
    <cfRule type="expression" priority="10" aboveAverage="0" equalAverage="0" bottom="0" percent="0" rank="0" text="" dxfId="8">
      <formula>AM14=""</formula>
    </cfRule>
  </conditionalFormatting>
  <conditionalFormatting sqref="Q61:Q113">
    <cfRule type="expression" priority="11" aboveAverage="0" equalAverage="0" bottom="0" percent="0" rank="0" text="" dxfId="9">
      <formula>P61=""</formula>
    </cfRule>
  </conditionalFormatting>
  <conditionalFormatting sqref="O61:O113">
    <cfRule type="expression" priority="12" aboveAverage="0" equalAverage="0" bottom="0" percent="0" rank="0" text="" dxfId="10">
      <formula>N61&lt;&gt;""</formula>
    </cfRule>
  </conditionalFormatting>
  <conditionalFormatting sqref="AC14:AC113">
    <cfRule type="expression" priority="13" aboveAverage="0" equalAverage="0" bottom="0" percent="0" rank="0" text="" dxfId="11">
      <formula>OR(Z14="",Z14="ー")</formula>
    </cfRule>
  </conditionalFormatting>
  <conditionalFormatting sqref="W14:X113">
    <cfRule type="expression" priority="14" aboveAverage="0" equalAverage="0" bottom="0" percent="0" rank="0" text="" dxfId="12">
      <formula>$AI14=""</formula>
    </cfRule>
  </conditionalFormatting>
  <conditionalFormatting sqref="AF14:AH113">
    <cfRule type="expression" priority="15" aboveAverage="0" equalAverage="0" bottom="0" percent="0" rank="0" text="" dxfId="13">
      <formula>$AJ14=""</formula>
    </cfRule>
  </conditionalFormatting>
  <conditionalFormatting sqref="O14:O60">
    <cfRule type="expression" priority="16" aboveAverage="0" equalAverage="0" bottom="0" percent="0" rank="0" text="" dxfId="14">
      <formula>N14&lt;&gt;""</formula>
    </cfRule>
  </conditionalFormatting>
  <conditionalFormatting sqref="P14:P60">
    <cfRule type="expression" priority="17" aboveAverage="0" equalAverage="0" bottom="0" percent="0" rank="0" text="" dxfId="15">
      <formula>$N14&lt;&gt;""</formula>
    </cfRule>
  </conditionalFormatting>
  <conditionalFormatting sqref="Q14:Q60">
    <cfRule type="expression" priority="18" aboveAverage="0" equalAverage="0" bottom="0" percent="0" rank="0" text="" dxfId="16">
      <formula>$N14&lt;&gt;""</formula>
    </cfRule>
  </conditionalFormatting>
  <conditionalFormatting sqref="Q14:Q60">
    <cfRule type="expression" priority="19" aboveAverage="0" equalAverage="0" bottom="0" percent="0" rank="0" text="" dxfId="17">
      <formula>P14=""</formula>
    </cfRule>
  </conditionalFormatting>
  <conditionalFormatting sqref="T14:T60">
    <cfRule type="expression" priority="20" aboveAverage="0" equalAverage="0" bottom="0" percent="0" rank="0" text="" dxfId="18">
      <formula>$N14&lt;&gt;""</formula>
    </cfRule>
  </conditionalFormatting>
  <dataValidations count="3">
    <dataValidation allowBlank="true" operator="equal" showDropDown="false" showErrorMessage="true" showInputMessage="true" sqref="B14:B113" type="none">
      <formula1>0</formula1>
      <formula2>0</formula2>
    </dataValidation>
    <dataValidation allowBlank="true" operator="equal" prompt="要件を満たす職員数を記入してください。" showDropDown="false" showErrorMessage="true" showInputMessage="true" sqref="AG1:AG4 AG9:AG10 AH10 AG14:AH113" type="none">
      <formula1>0</formula1>
      <formula2>0</formula2>
    </dataValidation>
    <dataValidation allowBlank="true" operator="greaterThanOrEqual" prompt="要件を満たす職員数を記入してください。" showDropDown="false" showErrorMessage="true" showInputMessage="true" sqref="W14:X113 AF14:AF113" type="whole">
      <formula1>0</formula1>
      <formula2>0</formula2>
    </dataValidation>
  </dataValidations>
  <printOptions headings="false" gridLines="false" gridLinesSet="true" horizontalCentered="true" verticalCentered="false"/>
  <pageMargins left="0.511805555555555" right="0.511805555555555" top="0.747916666666667" bottom="0.747916666666667"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A1:BB4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sheetFormatPr>
  <cols>
    <col collapsed="false" hidden="false" max="1" min="1" style="645" width="54.9514170040486"/>
    <col collapsed="false" hidden="false" max="2" min="2" style="645" width="8.03238866396761"/>
    <col collapsed="false" hidden="false" max="9" min="3" style="645" width="7.81781376518219"/>
    <col collapsed="false" hidden="false" max="11" min="10" style="645" width="7.49797570850202"/>
    <col collapsed="false" hidden="false" max="24" min="12" style="645" width="7.81781376518219"/>
    <col collapsed="false" hidden="false" max="30" min="25" style="645" width="8.24696356275304"/>
    <col collapsed="false" hidden="false" max="31" min="31" style="645" width="11.6761133603239"/>
    <col collapsed="false" hidden="false" max="32" min="32" style="645" width="9"/>
    <col collapsed="false" hidden="false" max="33" min="33" style="645" width="57.6315789473684"/>
    <col collapsed="false" hidden="false" max="34" min="34" style="646" width="9"/>
    <col collapsed="false" hidden="false" max="35" min="35" style="645" width="8.03238866396761"/>
    <col collapsed="false" hidden="false" max="37" min="36" style="645" width="9"/>
    <col collapsed="false" hidden="false" max="38" min="38" style="645" width="9.21052631578947"/>
    <col collapsed="false" hidden="false" max="41" min="39" style="645" width="9"/>
    <col collapsed="false" hidden="false" max="42" min="42" style="645" width="17.246963562753"/>
    <col collapsed="false" hidden="false" max="43" min="43" style="645" width="9"/>
    <col collapsed="false" hidden="false" max="44" min="44" style="645" width="55.5951417004049"/>
    <col collapsed="false" hidden="false" max="45" min="45" style="646" width="9.10526315789474"/>
    <col collapsed="false" hidden="false" max="46" min="46" style="645" width="8.57085020242915"/>
    <col collapsed="false" hidden="false" max="50" min="47" style="645" width="9"/>
    <col collapsed="false" hidden="false" max="51" min="51" style="645" width="26.7813765182186"/>
    <col collapsed="false" hidden="false" max="52" min="52" style="645" width="26.5668016194332"/>
    <col collapsed="false" hidden="false" max="53" min="53" style="645" width="50.8825910931174"/>
    <col collapsed="false" hidden="false" max="1025" min="54" style="645" width="9"/>
  </cols>
  <sheetData>
    <row r="1" customFormat="false" ht="13.8" hidden="false" customHeight="false" outlineLevel="0" collapsed="false">
      <c r="A1" s="647" t="s">
        <v>249</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0"/>
      <c r="AG1" s="648" t="s">
        <v>250</v>
      </c>
      <c r="AH1" s="649"/>
      <c r="AI1" s="0"/>
      <c r="AJ1" s="0"/>
      <c r="AK1" s="0"/>
      <c r="AL1" s="0"/>
      <c r="AM1" s="0"/>
      <c r="AN1" s="650" t="s">
        <v>251</v>
      </c>
      <c r="AO1" s="0"/>
      <c r="AP1" s="647" t="s">
        <v>252</v>
      </c>
      <c r="AQ1" s="0"/>
      <c r="AR1" s="648" t="s">
        <v>253</v>
      </c>
      <c r="AS1" s="649"/>
      <c r="AT1" s="0"/>
      <c r="AU1" s="0"/>
      <c r="AV1" s="0"/>
      <c r="AW1" s="0"/>
      <c r="AY1" s="647" t="s">
        <v>254</v>
      </c>
      <c r="BA1" s="647" t="s">
        <v>255</v>
      </c>
      <c r="BB1" s="647"/>
    </row>
    <row r="2" customFormat="false" ht="13.2" hidden="false" customHeight="true" outlineLevel="0" collapsed="false">
      <c r="A2" s="651" t="s">
        <v>256</v>
      </c>
      <c r="B2" s="652" t="s">
        <v>257</v>
      </c>
      <c r="C2" s="653" t="s">
        <v>258</v>
      </c>
      <c r="D2" s="653"/>
      <c r="E2" s="653"/>
      <c r="F2" s="653"/>
      <c r="G2" s="654" t="s">
        <v>259</v>
      </c>
      <c r="H2" s="654"/>
      <c r="I2" s="654"/>
      <c r="J2" s="654" t="s">
        <v>260</v>
      </c>
      <c r="K2" s="654"/>
      <c r="L2" s="654" t="s">
        <v>232</v>
      </c>
      <c r="M2" s="654"/>
      <c r="N2" s="654"/>
      <c r="O2" s="654"/>
      <c r="P2" s="654"/>
      <c r="Q2" s="654"/>
      <c r="R2" s="654"/>
      <c r="S2" s="654"/>
      <c r="T2" s="654"/>
      <c r="U2" s="654"/>
      <c r="V2" s="654"/>
      <c r="W2" s="654"/>
      <c r="X2" s="654"/>
      <c r="Y2" s="654"/>
      <c r="Z2" s="654"/>
      <c r="AA2" s="654"/>
      <c r="AB2" s="654"/>
      <c r="AC2" s="654"/>
      <c r="AD2" s="654"/>
      <c r="AE2" s="655" t="s">
        <v>261</v>
      </c>
      <c r="AF2" s="656"/>
      <c r="AG2" s="651" t="s">
        <v>256</v>
      </c>
      <c r="AH2" s="652" t="s">
        <v>257</v>
      </c>
      <c r="AI2" s="657" t="s">
        <v>262</v>
      </c>
      <c r="AJ2" s="657"/>
      <c r="AK2" s="657"/>
      <c r="AL2" s="657"/>
      <c r="AM2" s="656"/>
      <c r="AN2" s="658" t="s">
        <v>263</v>
      </c>
      <c r="AO2" s="656"/>
      <c r="AP2" s="659" t="s">
        <v>88</v>
      </c>
      <c r="AQ2" s="0"/>
      <c r="AR2" s="651" t="s">
        <v>256</v>
      </c>
      <c r="AS2" s="652" t="s">
        <v>257</v>
      </c>
      <c r="AT2" s="657" t="s">
        <v>264</v>
      </c>
      <c r="AU2" s="657"/>
      <c r="AV2" s="657"/>
      <c r="AW2" s="657"/>
      <c r="AY2" s="655" t="s">
        <v>265</v>
      </c>
      <c r="BA2" s="660" t="s">
        <v>266</v>
      </c>
      <c r="BB2" s="661" t="s">
        <v>267</v>
      </c>
    </row>
    <row r="3" customFormat="false" ht="30.6" hidden="false" customHeight="true" outlineLevel="0" collapsed="false">
      <c r="A3" s="651"/>
      <c r="B3" s="652"/>
      <c r="C3" s="662" t="s">
        <v>268</v>
      </c>
      <c r="D3" s="662"/>
      <c r="E3" s="662"/>
      <c r="F3" s="662"/>
      <c r="G3" s="662" t="s">
        <v>269</v>
      </c>
      <c r="H3" s="662"/>
      <c r="I3" s="662"/>
      <c r="J3" s="654"/>
      <c r="K3" s="654"/>
      <c r="L3" s="662" t="s">
        <v>270</v>
      </c>
      <c r="M3" s="662"/>
      <c r="N3" s="662"/>
      <c r="O3" s="662"/>
      <c r="P3" s="662"/>
      <c r="Q3" s="662"/>
      <c r="R3" s="662"/>
      <c r="S3" s="662"/>
      <c r="T3" s="662"/>
      <c r="U3" s="662"/>
      <c r="V3" s="662"/>
      <c r="W3" s="662"/>
      <c r="X3" s="662"/>
      <c r="Y3" s="662"/>
      <c r="Z3" s="662"/>
      <c r="AA3" s="662"/>
      <c r="AB3" s="662"/>
      <c r="AC3" s="662"/>
      <c r="AD3" s="662"/>
      <c r="AE3" s="655"/>
      <c r="AF3" s="656"/>
      <c r="AG3" s="651"/>
      <c r="AH3" s="652"/>
      <c r="AI3" s="657"/>
      <c r="AJ3" s="657"/>
      <c r="AK3" s="657"/>
      <c r="AL3" s="657"/>
      <c r="AM3" s="656"/>
      <c r="AN3" s="663"/>
      <c r="AO3" s="656"/>
      <c r="AP3" s="664" t="s">
        <v>271</v>
      </c>
      <c r="AQ3" s="0"/>
      <c r="AR3" s="651"/>
      <c r="AS3" s="652"/>
      <c r="AT3" s="657"/>
      <c r="AU3" s="657"/>
      <c r="AV3" s="657"/>
      <c r="AW3" s="657"/>
      <c r="AY3" s="655"/>
      <c r="BA3" s="660"/>
      <c r="BB3" s="661"/>
    </row>
    <row r="4" customFormat="false" ht="48.6" hidden="false" customHeight="true" outlineLevel="0" collapsed="false">
      <c r="A4" s="651"/>
      <c r="B4" s="652"/>
      <c r="C4" s="665" t="s">
        <v>272</v>
      </c>
      <c r="D4" s="666" t="s">
        <v>273</v>
      </c>
      <c r="E4" s="666" t="s">
        <v>274</v>
      </c>
      <c r="F4" s="667" t="s">
        <v>275</v>
      </c>
      <c r="G4" s="665" t="s">
        <v>276</v>
      </c>
      <c r="H4" s="666" t="s">
        <v>277</v>
      </c>
      <c r="I4" s="667" t="s">
        <v>278</v>
      </c>
      <c r="J4" s="665" t="s">
        <v>279</v>
      </c>
      <c r="K4" s="667" t="s">
        <v>280</v>
      </c>
      <c r="L4" s="668" t="s">
        <v>88</v>
      </c>
      <c r="M4" s="669" t="s">
        <v>271</v>
      </c>
      <c r="N4" s="669" t="s">
        <v>281</v>
      </c>
      <c r="O4" s="669" t="s">
        <v>282</v>
      </c>
      <c r="P4" s="669" t="s">
        <v>283</v>
      </c>
      <c r="Q4" s="669" t="s">
        <v>284</v>
      </c>
      <c r="R4" s="669" t="s">
        <v>285</v>
      </c>
      <c r="S4" s="669" t="s">
        <v>286</v>
      </c>
      <c r="T4" s="669" t="s">
        <v>287</v>
      </c>
      <c r="U4" s="669" t="s">
        <v>288</v>
      </c>
      <c r="V4" s="669" t="s">
        <v>289</v>
      </c>
      <c r="W4" s="669" t="s">
        <v>290</v>
      </c>
      <c r="X4" s="669" t="s">
        <v>291</v>
      </c>
      <c r="Y4" s="669" t="s">
        <v>292</v>
      </c>
      <c r="Z4" s="669" t="s">
        <v>293</v>
      </c>
      <c r="AA4" s="669" t="s">
        <v>294</v>
      </c>
      <c r="AB4" s="669" t="s">
        <v>295</v>
      </c>
      <c r="AC4" s="670" t="s">
        <v>296</v>
      </c>
      <c r="AD4" s="671" t="s">
        <v>297</v>
      </c>
      <c r="AE4" s="655"/>
      <c r="AF4" s="656"/>
      <c r="AG4" s="651"/>
      <c r="AH4" s="652"/>
      <c r="AI4" s="672" t="s">
        <v>88</v>
      </c>
      <c r="AJ4" s="673" t="s">
        <v>271</v>
      </c>
      <c r="AK4" s="673" t="s">
        <v>281</v>
      </c>
      <c r="AL4" s="674" t="s">
        <v>282</v>
      </c>
      <c r="AM4" s="656"/>
      <c r="AN4" s="675"/>
      <c r="AO4" s="656"/>
      <c r="AP4" s="664" t="s">
        <v>281</v>
      </c>
      <c r="AQ4" s="0"/>
      <c r="AR4" s="651"/>
      <c r="AS4" s="652"/>
      <c r="AT4" s="672" t="s">
        <v>88</v>
      </c>
      <c r="AU4" s="673" t="s">
        <v>271</v>
      </c>
      <c r="AV4" s="673" t="s">
        <v>281</v>
      </c>
      <c r="AW4" s="674" t="s">
        <v>282</v>
      </c>
      <c r="AY4" s="655"/>
      <c r="BA4" s="660"/>
      <c r="BB4" s="661"/>
    </row>
    <row r="5" customFormat="false" ht="13.8" hidden="false" customHeight="false" outlineLevel="0" collapsed="false">
      <c r="A5" s="676" t="s">
        <v>298</v>
      </c>
      <c r="B5" s="677" t="s">
        <v>299</v>
      </c>
      <c r="C5" s="678" t="n">
        <v>0.137</v>
      </c>
      <c r="D5" s="679" t="n">
        <v>0.1</v>
      </c>
      <c r="E5" s="679" t="n">
        <v>0.055</v>
      </c>
      <c r="F5" s="680" t="n">
        <v>0</v>
      </c>
      <c r="G5" s="678" t="n">
        <v>0.063</v>
      </c>
      <c r="H5" s="679" t="n">
        <v>0.042</v>
      </c>
      <c r="I5" s="680" t="n">
        <v>0</v>
      </c>
      <c r="J5" s="678" t="n">
        <v>0.024</v>
      </c>
      <c r="K5" s="680" t="n">
        <v>0</v>
      </c>
      <c r="L5" s="681" t="n">
        <v>0.245</v>
      </c>
      <c r="M5" s="682" t="n">
        <v>0.224</v>
      </c>
      <c r="N5" s="682" t="n">
        <v>0.182</v>
      </c>
      <c r="O5" s="682" t="n">
        <v>0.145</v>
      </c>
      <c r="P5" s="682" t="n">
        <v>0.221</v>
      </c>
      <c r="Q5" s="682" t="n">
        <v>0.208</v>
      </c>
      <c r="R5" s="682" t="n">
        <v>0.2</v>
      </c>
      <c r="S5" s="682" t="n">
        <v>0.187</v>
      </c>
      <c r="T5" s="682" t="n">
        <v>0.184</v>
      </c>
      <c r="U5" s="682" t="n">
        <v>0.163</v>
      </c>
      <c r="V5" s="682" t="n">
        <v>0.163</v>
      </c>
      <c r="W5" s="682" t="n">
        <v>0.158</v>
      </c>
      <c r="X5" s="682" t="n">
        <v>0.142</v>
      </c>
      <c r="Y5" s="682" t="n">
        <v>0.139</v>
      </c>
      <c r="Z5" s="682" t="n">
        <v>0.121</v>
      </c>
      <c r="AA5" s="682" t="n">
        <v>0.118</v>
      </c>
      <c r="AB5" s="682" t="n">
        <v>0.1</v>
      </c>
      <c r="AC5" s="683" t="n">
        <v>0.076</v>
      </c>
      <c r="AD5" s="684" t="n">
        <v>0</v>
      </c>
      <c r="AE5" s="685" t="n">
        <v>0.021</v>
      </c>
      <c r="AF5" s="656"/>
      <c r="AG5" s="676" t="s">
        <v>298</v>
      </c>
      <c r="AH5" s="686" t="s">
        <v>299</v>
      </c>
      <c r="AI5" s="687" t="n">
        <f aca="false">J5/L5</f>
        <v>0.0979591836734694</v>
      </c>
      <c r="AJ5" s="688" t="n">
        <f aca="false">J5/M5</f>
        <v>0.107142857142857</v>
      </c>
      <c r="AK5" s="688" t="n">
        <f aca="false">J5/N5</f>
        <v>0.131868131868132</v>
      </c>
      <c r="AL5" s="689" t="n">
        <f aca="false">J5/O5</f>
        <v>0.16551724137931</v>
      </c>
      <c r="AM5" s="656"/>
      <c r="AN5" s="690" t="s">
        <v>300</v>
      </c>
      <c r="AO5" s="656"/>
      <c r="AP5" s="664" t="s">
        <v>282</v>
      </c>
      <c r="AQ5" s="0"/>
      <c r="AR5" s="676" t="s">
        <v>298</v>
      </c>
      <c r="AS5" s="686" t="s">
        <v>299</v>
      </c>
      <c r="AT5" s="691" t="n">
        <f aca="false">O5/L5</f>
        <v>0.591836734693878</v>
      </c>
      <c r="AU5" s="692" t="n">
        <f aca="false">O5/M5</f>
        <v>0.647321428571429</v>
      </c>
      <c r="AV5" s="692" t="n">
        <f aca="false">O5/N5</f>
        <v>0.796703296703297</v>
      </c>
      <c r="AW5" s="693" t="n">
        <f aca="false">O5/O5</f>
        <v>1</v>
      </c>
      <c r="AY5" s="694" t="s">
        <v>283</v>
      </c>
      <c r="BA5" s="695" t="s">
        <v>298</v>
      </c>
      <c r="BB5" s="696" t="s">
        <v>267</v>
      </c>
    </row>
    <row r="6" customFormat="false" ht="13.8" hidden="false" customHeight="false" outlineLevel="0" collapsed="false">
      <c r="A6" s="697" t="s">
        <v>301</v>
      </c>
      <c r="B6" s="698" t="s">
        <v>302</v>
      </c>
      <c r="C6" s="699" t="n">
        <v>0.137</v>
      </c>
      <c r="D6" s="700" t="n">
        <v>0.1</v>
      </c>
      <c r="E6" s="700" t="n">
        <v>0.055</v>
      </c>
      <c r="F6" s="701" t="n">
        <v>0</v>
      </c>
      <c r="G6" s="699" t="n">
        <v>0.063</v>
      </c>
      <c r="H6" s="700" t="n">
        <v>0.042</v>
      </c>
      <c r="I6" s="701" t="n">
        <v>0</v>
      </c>
      <c r="J6" s="699" t="n">
        <v>0.024</v>
      </c>
      <c r="K6" s="701" t="n">
        <v>0</v>
      </c>
      <c r="L6" s="702" t="n">
        <v>0.245</v>
      </c>
      <c r="M6" s="703" t="n">
        <v>0.224</v>
      </c>
      <c r="N6" s="703" t="n">
        <v>0.182</v>
      </c>
      <c r="O6" s="703" t="n">
        <v>0.145</v>
      </c>
      <c r="P6" s="703" t="n">
        <v>0.221</v>
      </c>
      <c r="Q6" s="703" t="n">
        <v>0.208</v>
      </c>
      <c r="R6" s="703" t="n">
        <v>0.2</v>
      </c>
      <c r="S6" s="703" t="n">
        <v>0.187</v>
      </c>
      <c r="T6" s="703" t="n">
        <v>0.184</v>
      </c>
      <c r="U6" s="703" t="n">
        <v>0.163</v>
      </c>
      <c r="V6" s="703" t="n">
        <v>0.163</v>
      </c>
      <c r="W6" s="703" t="n">
        <v>0.158</v>
      </c>
      <c r="X6" s="703" t="n">
        <v>0.142</v>
      </c>
      <c r="Y6" s="703" t="n">
        <v>0.139</v>
      </c>
      <c r="Z6" s="703" t="n">
        <v>0.121</v>
      </c>
      <c r="AA6" s="703" t="n">
        <v>0.118</v>
      </c>
      <c r="AB6" s="703" t="n">
        <v>0.1</v>
      </c>
      <c r="AC6" s="704" t="n">
        <v>0.076</v>
      </c>
      <c r="AD6" s="705" t="n">
        <v>0</v>
      </c>
      <c r="AE6" s="706" t="n">
        <v>0.021</v>
      </c>
      <c r="AF6" s="656"/>
      <c r="AG6" s="697" t="s">
        <v>301</v>
      </c>
      <c r="AH6" s="707" t="s">
        <v>302</v>
      </c>
      <c r="AI6" s="708" t="n">
        <f aca="false">J6/L6</f>
        <v>0.0979591836734694</v>
      </c>
      <c r="AJ6" s="709" t="n">
        <f aca="false">J6/M6</f>
        <v>0.107142857142857</v>
      </c>
      <c r="AK6" s="709" t="n">
        <f aca="false">J6/N6</f>
        <v>0.131868131868132</v>
      </c>
      <c r="AL6" s="710" t="n">
        <f aca="false">J6/O6</f>
        <v>0.16551724137931</v>
      </c>
      <c r="AM6" s="656"/>
      <c r="AN6" s="658" t="s">
        <v>303</v>
      </c>
      <c r="AO6" s="656"/>
      <c r="AP6" s="711" t="s">
        <v>304</v>
      </c>
      <c r="AQ6" s="0"/>
      <c r="AR6" s="697" t="s">
        <v>301</v>
      </c>
      <c r="AS6" s="707" t="s">
        <v>302</v>
      </c>
      <c r="AT6" s="712" t="n">
        <f aca="false">O6/L6</f>
        <v>0.591836734693878</v>
      </c>
      <c r="AU6" s="713" t="n">
        <f aca="false">O6/M6</f>
        <v>0.647321428571429</v>
      </c>
      <c r="AV6" s="713" t="n">
        <f aca="false">O6/N6</f>
        <v>0.796703296703297</v>
      </c>
      <c r="AW6" s="714" t="n">
        <f aca="false">O6/O6</f>
        <v>1</v>
      </c>
      <c r="AY6" s="715" t="s">
        <v>285</v>
      </c>
      <c r="BA6" s="716" t="s">
        <v>301</v>
      </c>
      <c r="BB6" s="717" t="s">
        <v>267</v>
      </c>
    </row>
    <row r="7" customFormat="false" ht="13.8" hidden="false" customHeight="false" outlineLevel="0" collapsed="false">
      <c r="A7" s="697" t="s">
        <v>305</v>
      </c>
      <c r="B7" s="698" t="s">
        <v>306</v>
      </c>
      <c r="C7" s="699" t="n">
        <v>0.137</v>
      </c>
      <c r="D7" s="700" t="n">
        <v>0.1</v>
      </c>
      <c r="E7" s="700" t="n">
        <v>0.055</v>
      </c>
      <c r="F7" s="701" t="n">
        <v>0</v>
      </c>
      <c r="G7" s="699" t="n">
        <v>0.063</v>
      </c>
      <c r="H7" s="700" t="n">
        <v>0.042</v>
      </c>
      <c r="I7" s="701" t="n">
        <v>0</v>
      </c>
      <c r="J7" s="699" t="n">
        <v>0.024</v>
      </c>
      <c r="K7" s="701" t="n">
        <v>0</v>
      </c>
      <c r="L7" s="702" t="n">
        <v>0.245</v>
      </c>
      <c r="M7" s="703" t="n">
        <v>0.224</v>
      </c>
      <c r="N7" s="703" t="n">
        <v>0.182</v>
      </c>
      <c r="O7" s="703" t="n">
        <v>0.145</v>
      </c>
      <c r="P7" s="703" t="n">
        <v>0.221</v>
      </c>
      <c r="Q7" s="703" t="n">
        <v>0.208</v>
      </c>
      <c r="R7" s="703" t="n">
        <v>0.2</v>
      </c>
      <c r="S7" s="703" t="n">
        <v>0.187</v>
      </c>
      <c r="T7" s="703" t="n">
        <v>0.184</v>
      </c>
      <c r="U7" s="703" t="n">
        <v>0.163</v>
      </c>
      <c r="V7" s="703" t="n">
        <v>0.163</v>
      </c>
      <c r="W7" s="703" t="n">
        <v>0.158</v>
      </c>
      <c r="X7" s="703" t="n">
        <v>0.142</v>
      </c>
      <c r="Y7" s="703" t="n">
        <v>0.139</v>
      </c>
      <c r="Z7" s="703" t="n">
        <v>0.121</v>
      </c>
      <c r="AA7" s="703" t="n">
        <v>0.118</v>
      </c>
      <c r="AB7" s="703" t="n">
        <v>0.1</v>
      </c>
      <c r="AC7" s="704" t="n">
        <v>0.076</v>
      </c>
      <c r="AD7" s="705" t="n">
        <v>0</v>
      </c>
      <c r="AE7" s="706" t="n">
        <v>0.021</v>
      </c>
      <c r="AF7" s="656"/>
      <c r="AG7" s="697" t="s">
        <v>305</v>
      </c>
      <c r="AH7" s="707" t="s">
        <v>306</v>
      </c>
      <c r="AI7" s="708" t="n">
        <f aca="false">J7/L7</f>
        <v>0.0979591836734694</v>
      </c>
      <c r="AJ7" s="709" t="n">
        <f aca="false">J7/M7</f>
        <v>0.107142857142857</v>
      </c>
      <c r="AK7" s="709" t="n">
        <f aca="false">J7/N7</f>
        <v>0.131868131868132</v>
      </c>
      <c r="AL7" s="710" t="n">
        <f aca="false">J7/O7</f>
        <v>0.16551724137931</v>
      </c>
      <c r="AM7" s="656"/>
      <c r="AN7" s="663"/>
      <c r="AO7" s="656"/>
      <c r="AQ7" s="0"/>
      <c r="AR7" s="697" t="s">
        <v>305</v>
      </c>
      <c r="AS7" s="707" t="s">
        <v>306</v>
      </c>
      <c r="AT7" s="712" t="n">
        <f aca="false">O7/L7</f>
        <v>0.591836734693878</v>
      </c>
      <c r="AU7" s="713" t="n">
        <f aca="false">O7/M7</f>
        <v>0.647321428571429</v>
      </c>
      <c r="AV7" s="713" t="n">
        <f aca="false">O7/N7</f>
        <v>0.796703296703297</v>
      </c>
      <c r="AW7" s="714" t="n">
        <f aca="false">O7/O7</f>
        <v>1</v>
      </c>
      <c r="AY7" s="715" t="s">
        <v>287</v>
      </c>
      <c r="BA7" s="697" t="s">
        <v>305</v>
      </c>
      <c r="BB7" s="717" t="s">
        <v>267</v>
      </c>
    </row>
    <row r="8" customFormat="false" ht="13.2" hidden="false" customHeight="false" outlineLevel="0" collapsed="false">
      <c r="A8" s="718" t="s">
        <v>307</v>
      </c>
      <c r="B8" s="698" t="s">
        <v>308</v>
      </c>
      <c r="C8" s="699" t="n">
        <v>0.058</v>
      </c>
      <c r="D8" s="700" t="n">
        <v>0.042</v>
      </c>
      <c r="E8" s="700" t="n">
        <v>0.023</v>
      </c>
      <c r="F8" s="701" t="n">
        <v>0</v>
      </c>
      <c r="G8" s="699" t="n">
        <v>0.021</v>
      </c>
      <c r="H8" s="700" t="n">
        <v>0.015</v>
      </c>
      <c r="I8" s="701" t="n">
        <v>0</v>
      </c>
      <c r="J8" s="699" t="n">
        <v>0.011</v>
      </c>
      <c r="K8" s="701" t="n">
        <v>0</v>
      </c>
      <c r="L8" s="702" t="n">
        <v>0.1</v>
      </c>
      <c r="M8" s="703" t="n">
        <v>0.094</v>
      </c>
      <c r="N8" s="703" t="n">
        <v>0.079</v>
      </c>
      <c r="O8" s="703" t="n">
        <v>0.063</v>
      </c>
      <c r="P8" s="703" t="n">
        <v>0.089</v>
      </c>
      <c r="Q8" s="703" t="n">
        <v>0.084</v>
      </c>
      <c r="R8" s="703" t="n">
        <v>0.083</v>
      </c>
      <c r="S8" s="703" t="n">
        <v>0.078</v>
      </c>
      <c r="T8" s="703" t="n">
        <v>0.073</v>
      </c>
      <c r="U8" s="703" t="n">
        <v>0.067</v>
      </c>
      <c r="V8" s="703" t="n">
        <v>0.065</v>
      </c>
      <c r="W8" s="703" t="n">
        <v>0.068</v>
      </c>
      <c r="X8" s="703" t="n">
        <v>0.059</v>
      </c>
      <c r="Y8" s="703" t="n">
        <v>0.054</v>
      </c>
      <c r="Z8" s="703" t="n">
        <v>0.052</v>
      </c>
      <c r="AA8" s="703" t="n">
        <v>0.048</v>
      </c>
      <c r="AB8" s="703" t="n">
        <v>0.044</v>
      </c>
      <c r="AC8" s="704" t="n">
        <v>0.033</v>
      </c>
      <c r="AD8" s="705" t="n">
        <v>0</v>
      </c>
      <c r="AE8" s="706" t="n">
        <v>0.01</v>
      </c>
      <c r="AF8" s="656"/>
      <c r="AG8" s="718" t="s">
        <v>307</v>
      </c>
      <c r="AH8" s="707" t="s">
        <v>308</v>
      </c>
      <c r="AI8" s="708" t="n">
        <f aca="false">J8/L8</f>
        <v>0.11</v>
      </c>
      <c r="AJ8" s="709" t="n">
        <f aca="false">J8/M8</f>
        <v>0.117021276595745</v>
      </c>
      <c r="AK8" s="709" t="n">
        <f aca="false">J8/N8</f>
        <v>0.139240506329114</v>
      </c>
      <c r="AL8" s="710" t="n">
        <f aca="false">J8/O8</f>
        <v>0.174603174603175</v>
      </c>
      <c r="AM8" s="656"/>
      <c r="AN8" s="656"/>
      <c r="AO8" s="656"/>
      <c r="AQ8" s="0"/>
      <c r="AR8" s="718" t="s">
        <v>307</v>
      </c>
      <c r="AS8" s="707" t="s">
        <v>308</v>
      </c>
      <c r="AT8" s="712" t="n">
        <f aca="false">O8/L8</f>
        <v>0.63</v>
      </c>
      <c r="AU8" s="713" t="n">
        <f aca="false">O8/M8</f>
        <v>0.670212765957447</v>
      </c>
      <c r="AV8" s="713" t="n">
        <f aca="false">O8/N8</f>
        <v>0.79746835443038</v>
      </c>
      <c r="AW8" s="714" t="n">
        <f aca="false">O8/O8</f>
        <v>1</v>
      </c>
      <c r="AY8" s="715" t="s">
        <v>288</v>
      </c>
      <c r="BA8" s="716" t="s">
        <v>307</v>
      </c>
      <c r="BB8" s="717" t="s">
        <v>267</v>
      </c>
    </row>
    <row r="9" customFormat="false" ht="13.2" hidden="false" customHeight="false" outlineLevel="0" collapsed="false">
      <c r="A9" s="697" t="s">
        <v>309</v>
      </c>
      <c r="B9" s="698" t="s">
        <v>310</v>
      </c>
      <c r="C9" s="699" t="n">
        <v>0.058</v>
      </c>
      <c r="D9" s="700" t="n">
        <v>0.042</v>
      </c>
      <c r="E9" s="700" t="n">
        <v>0.023</v>
      </c>
      <c r="F9" s="701" t="n">
        <v>0</v>
      </c>
      <c r="G9" s="699" t="n">
        <v>0.021</v>
      </c>
      <c r="H9" s="700" t="n">
        <v>0.015</v>
      </c>
      <c r="I9" s="701" t="n">
        <v>0</v>
      </c>
      <c r="J9" s="699" t="n">
        <v>0.011</v>
      </c>
      <c r="K9" s="701" t="n">
        <v>0</v>
      </c>
      <c r="L9" s="702" t="n">
        <v>0.1</v>
      </c>
      <c r="M9" s="703" t="n">
        <v>0.094</v>
      </c>
      <c r="N9" s="703" t="n">
        <v>0.079</v>
      </c>
      <c r="O9" s="703" t="n">
        <v>0.063</v>
      </c>
      <c r="P9" s="703" t="n">
        <v>0.089</v>
      </c>
      <c r="Q9" s="703" t="n">
        <v>0.084</v>
      </c>
      <c r="R9" s="703" t="n">
        <v>0.083</v>
      </c>
      <c r="S9" s="703" t="n">
        <v>0.078</v>
      </c>
      <c r="T9" s="703" t="n">
        <v>0.073</v>
      </c>
      <c r="U9" s="703" t="n">
        <v>0.067</v>
      </c>
      <c r="V9" s="703" t="n">
        <v>0.065</v>
      </c>
      <c r="W9" s="703" t="n">
        <v>0.068</v>
      </c>
      <c r="X9" s="703" t="n">
        <v>0.059</v>
      </c>
      <c r="Y9" s="703" t="n">
        <v>0.054</v>
      </c>
      <c r="Z9" s="703" t="n">
        <v>0.052</v>
      </c>
      <c r="AA9" s="703" t="n">
        <v>0.048</v>
      </c>
      <c r="AB9" s="703" t="n">
        <v>0.044</v>
      </c>
      <c r="AC9" s="704" t="n">
        <v>0.033</v>
      </c>
      <c r="AD9" s="705" t="n">
        <v>0</v>
      </c>
      <c r="AE9" s="706" t="n">
        <v>0.01</v>
      </c>
      <c r="AF9" s="656"/>
      <c r="AG9" s="697" t="s">
        <v>309</v>
      </c>
      <c r="AH9" s="707" t="s">
        <v>310</v>
      </c>
      <c r="AI9" s="708" t="n">
        <f aca="false">J9/L9</f>
        <v>0.11</v>
      </c>
      <c r="AJ9" s="709" t="n">
        <f aca="false">J9/M9</f>
        <v>0.117021276595745</v>
      </c>
      <c r="AK9" s="709" t="n">
        <f aca="false">J9/N9</f>
        <v>0.139240506329114</v>
      </c>
      <c r="AL9" s="710" t="n">
        <f aca="false">J9/O9</f>
        <v>0.174603174603175</v>
      </c>
      <c r="AM9" s="656"/>
      <c r="AN9" s="656"/>
      <c r="AO9" s="656"/>
      <c r="AQ9" s="0"/>
      <c r="AR9" s="697" t="s">
        <v>309</v>
      </c>
      <c r="AS9" s="707" t="s">
        <v>310</v>
      </c>
      <c r="AT9" s="712" t="n">
        <f aca="false">O9/L9</f>
        <v>0.63</v>
      </c>
      <c r="AU9" s="713" t="n">
        <f aca="false">O9/M9</f>
        <v>0.670212765957447</v>
      </c>
      <c r="AV9" s="713" t="n">
        <f aca="false">O9/N9</f>
        <v>0.79746835443038</v>
      </c>
      <c r="AW9" s="714" t="n">
        <f aca="false">O9/O9</f>
        <v>1</v>
      </c>
      <c r="AY9" s="715" t="s">
        <v>290</v>
      </c>
      <c r="BA9" s="716" t="s">
        <v>309</v>
      </c>
      <c r="BB9" s="717" t="s">
        <v>311</v>
      </c>
    </row>
    <row r="10" customFormat="false" ht="13.2" hidden="false" customHeight="false" outlineLevel="0" collapsed="false">
      <c r="A10" s="697" t="s">
        <v>312</v>
      </c>
      <c r="B10" s="698" t="s">
        <v>313</v>
      </c>
      <c r="C10" s="699" t="n">
        <v>0.059</v>
      </c>
      <c r="D10" s="700" t="n">
        <v>0.043</v>
      </c>
      <c r="E10" s="700" t="n">
        <v>0.023</v>
      </c>
      <c r="F10" s="701" t="n">
        <v>0</v>
      </c>
      <c r="G10" s="699" t="n">
        <v>0.012</v>
      </c>
      <c r="H10" s="700" t="n">
        <v>0.01</v>
      </c>
      <c r="I10" s="701" t="n">
        <v>0</v>
      </c>
      <c r="J10" s="699" t="n">
        <v>0.011</v>
      </c>
      <c r="K10" s="701" t="n">
        <v>0</v>
      </c>
      <c r="L10" s="702" t="n">
        <v>0.092</v>
      </c>
      <c r="M10" s="703" t="n">
        <v>0.09</v>
      </c>
      <c r="N10" s="703" t="n">
        <v>0.08</v>
      </c>
      <c r="O10" s="703" t="n">
        <v>0.064</v>
      </c>
      <c r="P10" s="703" t="n">
        <v>0.081</v>
      </c>
      <c r="Q10" s="703" t="n">
        <v>0.076</v>
      </c>
      <c r="R10" s="703" t="n">
        <v>0.079</v>
      </c>
      <c r="S10" s="703" t="n">
        <v>0.074</v>
      </c>
      <c r="T10" s="703" t="n">
        <v>0.065</v>
      </c>
      <c r="U10" s="703" t="n">
        <v>0.063</v>
      </c>
      <c r="V10" s="703" t="n">
        <v>0.056</v>
      </c>
      <c r="W10" s="703" t="n">
        <v>0.069</v>
      </c>
      <c r="X10" s="703" t="n">
        <v>0.054</v>
      </c>
      <c r="Y10" s="703" t="n">
        <v>0.045</v>
      </c>
      <c r="Z10" s="703" t="n">
        <v>0.053</v>
      </c>
      <c r="AA10" s="703" t="n">
        <v>0.043</v>
      </c>
      <c r="AB10" s="703" t="n">
        <v>0.044</v>
      </c>
      <c r="AC10" s="704" t="n">
        <v>0.033</v>
      </c>
      <c r="AD10" s="705" t="n">
        <v>0</v>
      </c>
      <c r="AE10" s="706" t="n">
        <v>0.01</v>
      </c>
      <c r="AF10" s="656"/>
      <c r="AG10" s="697" t="s">
        <v>312</v>
      </c>
      <c r="AH10" s="707" t="s">
        <v>313</v>
      </c>
      <c r="AI10" s="708" t="n">
        <f aca="false">J10/L10</f>
        <v>0.119565217391304</v>
      </c>
      <c r="AJ10" s="709" t="n">
        <f aca="false">J10/M10</f>
        <v>0.122222222222222</v>
      </c>
      <c r="AK10" s="709" t="n">
        <f aca="false">J10/N10</f>
        <v>0.1375</v>
      </c>
      <c r="AL10" s="710" t="n">
        <f aca="false">J10/O10</f>
        <v>0.171875</v>
      </c>
      <c r="AM10" s="656"/>
      <c r="AN10" s="656"/>
      <c r="AO10" s="656"/>
      <c r="AQ10" s="0"/>
      <c r="AR10" s="697" t="s">
        <v>312</v>
      </c>
      <c r="AS10" s="707" t="s">
        <v>313</v>
      </c>
      <c r="AT10" s="712" t="n">
        <f aca="false">O10/L10</f>
        <v>0.695652173913043</v>
      </c>
      <c r="AU10" s="713" t="n">
        <f aca="false">O10/M10</f>
        <v>0.711111111111111</v>
      </c>
      <c r="AV10" s="713" t="n">
        <f aca="false">O10/N10</f>
        <v>0.8</v>
      </c>
      <c r="AW10" s="714" t="n">
        <f aca="false">O10/O10</f>
        <v>1</v>
      </c>
      <c r="AY10" s="715" t="s">
        <v>292</v>
      </c>
      <c r="BA10" s="716" t="s">
        <v>312</v>
      </c>
      <c r="BB10" s="717" t="s">
        <v>267</v>
      </c>
    </row>
    <row r="11" customFormat="false" ht="13.2" hidden="false" customHeight="false" outlineLevel="0" collapsed="false">
      <c r="A11" s="697" t="s">
        <v>314</v>
      </c>
      <c r="B11" s="698" t="s">
        <v>315</v>
      </c>
      <c r="C11" s="699" t="n">
        <v>0.059</v>
      </c>
      <c r="D11" s="700" t="n">
        <v>0.043</v>
      </c>
      <c r="E11" s="700" t="n">
        <v>0.023</v>
      </c>
      <c r="F11" s="701" t="n">
        <v>0</v>
      </c>
      <c r="G11" s="699" t="n">
        <v>0.012</v>
      </c>
      <c r="H11" s="700" t="n">
        <v>0.01</v>
      </c>
      <c r="I11" s="701" t="n">
        <v>0</v>
      </c>
      <c r="J11" s="699" t="n">
        <v>0.011</v>
      </c>
      <c r="K11" s="701" t="n">
        <v>0</v>
      </c>
      <c r="L11" s="702" t="n">
        <v>0.092</v>
      </c>
      <c r="M11" s="703" t="n">
        <v>0.09</v>
      </c>
      <c r="N11" s="703" t="n">
        <v>0.08</v>
      </c>
      <c r="O11" s="703" t="n">
        <v>0.064</v>
      </c>
      <c r="P11" s="703" t="n">
        <v>0.081</v>
      </c>
      <c r="Q11" s="703" t="n">
        <v>0.076</v>
      </c>
      <c r="R11" s="703" t="n">
        <v>0.079</v>
      </c>
      <c r="S11" s="703" t="n">
        <v>0.074</v>
      </c>
      <c r="T11" s="703" t="n">
        <v>0.065</v>
      </c>
      <c r="U11" s="703" t="n">
        <v>0.063</v>
      </c>
      <c r="V11" s="703" t="n">
        <v>0.056</v>
      </c>
      <c r="W11" s="703" t="n">
        <v>0.069</v>
      </c>
      <c r="X11" s="703" t="n">
        <v>0.054</v>
      </c>
      <c r="Y11" s="703" t="n">
        <v>0.045</v>
      </c>
      <c r="Z11" s="703" t="n">
        <v>0.053</v>
      </c>
      <c r="AA11" s="703" t="n">
        <v>0.043</v>
      </c>
      <c r="AB11" s="703" t="n">
        <v>0.044</v>
      </c>
      <c r="AC11" s="704" t="n">
        <v>0.033</v>
      </c>
      <c r="AD11" s="705" t="n">
        <v>0</v>
      </c>
      <c r="AE11" s="706" t="n">
        <v>0.01</v>
      </c>
      <c r="AF11" s="656"/>
      <c r="AG11" s="697" t="s">
        <v>314</v>
      </c>
      <c r="AH11" s="707" t="s">
        <v>315</v>
      </c>
      <c r="AI11" s="708" t="n">
        <f aca="false">J11/L11</f>
        <v>0.119565217391304</v>
      </c>
      <c r="AJ11" s="709" t="n">
        <f aca="false">J11/M11</f>
        <v>0.122222222222222</v>
      </c>
      <c r="AK11" s="709" t="n">
        <f aca="false">J11/N11</f>
        <v>0.1375</v>
      </c>
      <c r="AL11" s="710" t="n">
        <f aca="false">J11/O11</f>
        <v>0.171875</v>
      </c>
      <c r="AM11" s="656"/>
      <c r="AN11" s="656"/>
      <c r="AO11" s="656"/>
      <c r="AQ11" s="0"/>
      <c r="AR11" s="697" t="s">
        <v>314</v>
      </c>
      <c r="AS11" s="707" t="s">
        <v>315</v>
      </c>
      <c r="AT11" s="712" t="n">
        <f aca="false">O11/L11</f>
        <v>0.695652173913043</v>
      </c>
      <c r="AU11" s="713" t="n">
        <f aca="false">O11/M11</f>
        <v>0.711111111111111</v>
      </c>
      <c r="AV11" s="713" t="n">
        <f aca="false">O11/N11</f>
        <v>0.8</v>
      </c>
      <c r="AW11" s="714" t="n">
        <f aca="false">O11/O11</f>
        <v>1</v>
      </c>
      <c r="AY11" s="715" t="s">
        <v>293</v>
      </c>
      <c r="BA11" s="716" t="s">
        <v>314</v>
      </c>
      <c r="BB11" s="717" t="s">
        <v>267</v>
      </c>
    </row>
    <row r="12" customFormat="false" ht="13.2" hidden="false" customHeight="false" outlineLevel="0" collapsed="false">
      <c r="A12" s="697" t="s">
        <v>316</v>
      </c>
      <c r="B12" s="698" t="s">
        <v>317</v>
      </c>
      <c r="C12" s="699" t="n">
        <v>0.047</v>
      </c>
      <c r="D12" s="700" t="n">
        <v>0.034</v>
      </c>
      <c r="E12" s="700" t="n">
        <v>0.019</v>
      </c>
      <c r="F12" s="701" t="n">
        <v>0</v>
      </c>
      <c r="G12" s="699" t="n">
        <v>0.02</v>
      </c>
      <c r="H12" s="700" t="n">
        <v>0.017</v>
      </c>
      <c r="I12" s="701" t="n">
        <v>0</v>
      </c>
      <c r="J12" s="699" t="n">
        <v>0.01</v>
      </c>
      <c r="K12" s="701" t="n">
        <v>0</v>
      </c>
      <c r="L12" s="702" t="n">
        <v>0.086</v>
      </c>
      <c r="M12" s="703" t="n">
        <v>0.083</v>
      </c>
      <c r="N12" s="703" t="n">
        <v>0.066</v>
      </c>
      <c r="O12" s="703" t="n">
        <v>0.053</v>
      </c>
      <c r="P12" s="703" t="n">
        <v>0.076</v>
      </c>
      <c r="Q12" s="703" t="n">
        <v>0.073</v>
      </c>
      <c r="R12" s="703" t="n">
        <v>0.073</v>
      </c>
      <c r="S12" s="703" t="n">
        <v>0.07</v>
      </c>
      <c r="T12" s="703" t="n">
        <v>0.063</v>
      </c>
      <c r="U12" s="703" t="n">
        <v>0.06</v>
      </c>
      <c r="V12" s="703" t="n">
        <v>0.058</v>
      </c>
      <c r="W12" s="703" t="n">
        <v>0.056</v>
      </c>
      <c r="X12" s="703" t="n">
        <v>0.055</v>
      </c>
      <c r="Y12" s="703" t="n">
        <v>0.048</v>
      </c>
      <c r="Z12" s="703" t="n">
        <v>0.043</v>
      </c>
      <c r="AA12" s="703" t="n">
        <v>0.045</v>
      </c>
      <c r="AB12" s="703" t="n">
        <v>0.038</v>
      </c>
      <c r="AC12" s="704" t="n">
        <v>0.028</v>
      </c>
      <c r="AD12" s="705" t="n">
        <v>0</v>
      </c>
      <c r="AE12" s="706" t="n">
        <v>0.009</v>
      </c>
      <c r="AF12" s="656"/>
      <c r="AG12" s="697" t="s">
        <v>316</v>
      </c>
      <c r="AH12" s="707" t="s">
        <v>317</v>
      </c>
      <c r="AI12" s="708" t="n">
        <f aca="false">J12/L12</f>
        <v>0.116279069767442</v>
      </c>
      <c r="AJ12" s="709" t="n">
        <f aca="false">J12/M12</f>
        <v>0.120481927710843</v>
      </c>
      <c r="AK12" s="709" t="n">
        <f aca="false">J12/N12</f>
        <v>0.151515151515152</v>
      </c>
      <c r="AL12" s="710" t="n">
        <f aca="false">J12/O12</f>
        <v>0.188679245283019</v>
      </c>
      <c r="AM12" s="656"/>
      <c r="AN12" s="656"/>
      <c r="AO12" s="656"/>
      <c r="AQ12" s="0"/>
      <c r="AR12" s="697" t="s">
        <v>316</v>
      </c>
      <c r="AS12" s="707" t="s">
        <v>317</v>
      </c>
      <c r="AT12" s="712" t="n">
        <f aca="false">O12/L12</f>
        <v>0.616279069767442</v>
      </c>
      <c r="AU12" s="713" t="n">
        <f aca="false">O12/M12</f>
        <v>0.63855421686747</v>
      </c>
      <c r="AV12" s="713" t="n">
        <f aca="false">O12/N12</f>
        <v>0.803030303030303</v>
      </c>
      <c r="AW12" s="714" t="n">
        <f aca="false">O12/O12</f>
        <v>1</v>
      </c>
      <c r="AY12" s="715" t="s">
        <v>294</v>
      </c>
      <c r="BA12" s="716" t="s">
        <v>316</v>
      </c>
      <c r="BB12" s="717" t="s">
        <v>267</v>
      </c>
    </row>
    <row r="13" customFormat="false" ht="13.8" hidden="false" customHeight="false" outlineLevel="0" collapsed="false">
      <c r="A13" s="697" t="s">
        <v>318</v>
      </c>
      <c r="B13" s="698" t="s">
        <v>319</v>
      </c>
      <c r="C13" s="699" t="n">
        <v>0.047</v>
      </c>
      <c r="D13" s="700" t="n">
        <v>0.034</v>
      </c>
      <c r="E13" s="700" t="n">
        <v>0.019</v>
      </c>
      <c r="F13" s="701" t="n">
        <v>0</v>
      </c>
      <c r="G13" s="699" t="n">
        <v>0.02</v>
      </c>
      <c r="H13" s="700" t="n">
        <v>0.017</v>
      </c>
      <c r="I13" s="701" t="n">
        <v>0</v>
      </c>
      <c r="J13" s="699" t="n">
        <v>0.01</v>
      </c>
      <c r="K13" s="701" t="n">
        <v>0</v>
      </c>
      <c r="L13" s="702" t="n">
        <v>0.086</v>
      </c>
      <c r="M13" s="703" t="n">
        <v>0.083</v>
      </c>
      <c r="N13" s="703" t="n">
        <v>0.066</v>
      </c>
      <c r="O13" s="703" t="n">
        <v>0.053</v>
      </c>
      <c r="P13" s="703" t="n">
        <v>0.076</v>
      </c>
      <c r="Q13" s="703" t="n">
        <v>0.073</v>
      </c>
      <c r="R13" s="703" t="n">
        <v>0.073</v>
      </c>
      <c r="S13" s="703" t="n">
        <v>0.07</v>
      </c>
      <c r="T13" s="703" t="n">
        <v>0.063</v>
      </c>
      <c r="U13" s="703" t="n">
        <v>0.06</v>
      </c>
      <c r="V13" s="703" t="n">
        <v>0.058</v>
      </c>
      <c r="W13" s="703" t="n">
        <v>0.056</v>
      </c>
      <c r="X13" s="703" t="n">
        <v>0.055</v>
      </c>
      <c r="Y13" s="703" t="n">
        <v>0.048</v>
      </c>
      <c r="Z13" s="703" t="n">
        <v>0.043</v>
      </c>
      <c r="AA13" s="703" t="n">
        <v>0.045</v>
      </c>
      <c r="AB13" s="703" t="n">
        <v>0.038</v>
      </c>
      <c r="AC13" s="704" t="n">
        <v>0.028</v>
      </c>
      <c r="AD13" s="705" t="n">
        <v>0</v>
      </c>
      <c r="AE13" s="706" t="n">
        <v>0.009</v>
      </c>
      <c r="AF13" s="656"/>
      <c r="AG13" s="697" t="s">
        <v>318</v>
      </c>
      <c r="AH13" s="707" t="s">
        <v>319</v>
      </c>
      <c r="AI13" s="708" t="n">
        <f aca="false">J13/L13</f>
        <v>0.116279069767442</v>
      </c>
      <c r="AJ13" s="709" t="n">
        <f aca="false">J13/M13</f>
        <v>0.120481927710843</v>
      </c>
      <c r="AK13" s="709" t="n">
        <f aca="false">J13/N13</f>
        <v>0.151515151515152</v>
      </c>
      <c r="AL13" s="710" t="n">
        <f aca="false">J13/O13</f>
        <v>0.188679245283019</v>
      </c>
      <c r="AM13" s="656"/>
      <c r="AN13" s="656"/>
      <c r="AO13" s="656"/>
      <c r="AQ13" s="0"/>
      <c r="AR13" s="697" t="s">
        <v>318</v>
      </c>
      <c r="AS13" s="707" t="s">
        <v>319</v>
      </c>
      <c r="AT13" s="712" t="n">
        <f aca="false">O13/L13</f>
        <v>0.616279069767442</v>
      </c>
      <c r="AU13" s="713" t="n">
        <f aca="false">O13/M13</f>
        <v>0.63855421686747</v>
      </c>
      <c r="AV13" s="713" t="n">
        <f aca="false">O13/N13</f>
        <v>0.803030303030303</v>
      </c>
      <c r="AW13" s="714" t="n">
        <f aca="false">O13/O13</f>
        <v>1</v>
      </c>
      <c r="AY13" s="719" t="s">
        <v>296</v>
      </c>
      <c r="BA13" s="716" t="s">
        <v>318</v>
      </c>
      <c r="BB13" s="717" t="s">
        <v>311</v>
      </c>
    </row>
    <row r="14" customFormat="false" ht="13.2" hidden="false" customHeight="false" outlineLevel="0" collapsed="false">
      <c r="A14" s="697" t="s">
        <v>320</v>
      </c>
      <c r="B14" s="698" t="s">
        <v>321</v>
      </c>
      <c r="C14" s="699" t="n">
        <v>0.082</v>
      </c>
      <c r="D14" s="700" t="n">
        <v>0.06</v>
      </c>
      <c r="E14" s="700" t="n">
        <v>0.033</v>
      </c>
      <c r="F14" s="701" t="n">
        <v>0</v>
      </c>
      <c r="G14" s="699" t="n">
        <v>0.018</v>
      </c>
      <c r="H14" s="700" t="n">
        <v>0.012</v>
      </c>
      <c r="I14" s="701" t="n">
        <v>0</v>
      </c>
      <c r="J14" s="699" t="n">
        <v>0.015</v>
      </c>
      <c r="K14" s="701" t="n">
        <v>0</v>
      </c>
      <c r="L14" s="702" t="n">
        <v>0.128</v>
      </c>
      <c r="M14" s="703" t="n">
        <v>0.122</v>
      </c>
      <c r="N14" s="703" t="n">
        <v>0.11</v>
      </c>
      <c r="O14" s="703" t="n">
        <v>0.088</v>
      </c>
      <c r="P14" s="703" t="n">
        <v>0.113</v>
      </c>
      <c r="Q14" s="703" t="n">
        <v>0.106</v>
      </c>
      <c r="R14" s="703" t="n">
        <v>0.107</v>
      </c>
      <c r="S14" s="703" t="n">
        <v>0.1</v>
      </c>
      <c r="T14" s="703" t="n">
        <v>0.091</v>
      </c>
      <c r="U14" s="703" t="n">
        <v>0.085</v>
      </c>
      <c r="V14" s="703" t="n">
        <v>0.079</v>
      </c>
      <c r="W14" s="703" t="n">
        <v>0.095</v>
      </c>
      <c r="X14" s="703" t="n">
        <v>0.073</v>
      </c>
      <c r="Y14" s="703" t="n">
        <v>0.064</v>
      </c>
      <c r="Z14" s="703" t="n">
        <v>0.073</v>
      </c>
      <c r="AA14" s="703" t="n">
        <v>0.058</v>
      </c>
      <c r="AB14" s="703" t="n">
        <v>0.061</v>
      </c>
      <c r="AC14" s="704" t="n">
        <v>0.046</v>
      </c>
      <c r="AD14" s="705" t="n">
        <v>0</v>
      </c>
      <c r="AE14" s="706" t="n">
        <v>0.013</v>
      </c>
      <c r="AF14" s="656"/>
      <c r="AG14" s="697" t="s">
        <v>320</v>
      </c>
      <c r="AH14" s="707" t="s">
        <v>321</v>
      </c>
      <c r="AI14" s="708" t="n">
        <f aca="false">J14/L14</f>
        <v>0.1171875</v>
      </c>
      <c r="AJ14" s="709" t="n">
        <f aca="false">J14/M14</f>
        <v>0.122950819672131</v>
      </c>
      <c r="AK14" s="709" t="n">
        <f aca="false">J14/N14</f>
        <v>0.136363636363636</v>
      </c>
      <c r="AL14" s="710" t="n">
        <f aca="false">J14/O14</f>
        <v>0.170454545454545</v>
      </c>
      <c r="AM14" s="656"/>
      <c r="AN14" s="656"/>
      <c r="AO14" s="656"/>
      <c r="AQ14" s="0"/>
      <c r="AR14" s="697" t="s">
        <v>320</v>
      </c>
      <c r="AS14" s="707" t="s">
        <v>321</v>
      </c>
      <c r="AT14" s="712" t="n">
        <f aca="false">O14/L14</f>
        <v>0.6875</v>
      </c>
      <c r="AU14" s="713" t="n">
        <f aca="false">O14/M14</f>
        <v>0.721311475409836</v>
      </c>
      <c r="AV14" s="713" t="n">
        <f aca="false">O14/N14</f>
        <v>0.8</v>
      </c>
      <c r="AW14" s="714" t="n">
        <f aca="false">O14/O14</f>
        <v>1</v>
      </c>
      <c r="BA14" s="716" t="s">
        <v>320</v>
      </c>
      <c r="BB14" s="717" t="s">
        <v>267</v>
      </c>
    </row>
    <row r="15" customFormat="false" ht="13.2" hidden="false" customHeight="false" outlineLevel="0" collapsed="false">
      <c r="A15" s="697" t="s">
        <v>322</v>
      </c>
      <c r="B15" s="698" t="s">
        <v>323</v>
      </c>
      <c r="C15" s="699" t="n">
        <v>0.082</v>
      </c>
      <c r="D15" s="700" t="n">
        <v>0.06</v>
      </c>
      <c r="E15" s="700" t="n">
        <v>0.033</v>
      </c>
      <c r="F15" s="701" t="n">
        <v>0</v>
      </c>
      <c r="G15" s="699" t="n">
        <v>0.018</v>
      </c>
      <c r="H15" s="700" t="n">
        <v>0.012</v>
      </c>
      <c r="I15" s="701" t="n">
        <v>0</v>
      </c>
      <c r="J15" s="699" t="n">
        <v>0.015</v>
      </c>
      <c r="K15" s="701" t="n">
        <v>0</v>
      </c>
      <c r="L15" s="702" t="n">
        <v>0.128</v>
      </c>
      <c r="M15" s="703" t="n">
        <v>0.122</v>
      </c>
      <c r="N15" s="703" t="n">
        <v>0.11</v>
      </c>
      <c r="O15" s="703" t="n">
        <v>0.088</v>
      </c>
      <c r="P15" s="703" t="n">
        <v>0.113</v>
      </c>
      <c r="Q15" s="703" t="n">
        <v>0.106</v>
      </c>
      <c r="R15" s="703" t="n">
        <v>0.107</v>
      </c>
      <c r="S15" s="703" t="n">
        <v>0.1</v>
      </c>
      <c r="T15" s="703" t="n">
        <v>0.091</v>
      </c>
      <c r="U15" s="703" t="n">
        <v>0.085</v>
      </c>
      <c r="V15" s="703" t="n">
        <v>0.079</v>
      </c>
      <c r="W15" s="703" t="n">
        <v>0.095</v>
      </c>
      <c r="X15" s="703" t="n">
        <v>0.073</v>
      </c>
      <c r="Y15" s="703" t="n">
        <v>0.064</v>
      </c>
      <c r="Z15" s="703" t="n">
        <v>0.073</v>
      </c>
      <c r="AA15" s="703" t="n">
        <v>0.058</v>
      </c>
      <c r="AB15" s="703" t="n">
        <v>0.061</v>
      </c>
      <c r="AC15" s="704" t="n">
        <v>0.046</v>
      </c>
      <c r="AD15" s="705" t="n">
        <v>0</v>
      </c>
      <c r="AE15" s="706" t="n">
        <v>0.013</v>
      </c>
      <c r="AF15" s="656"/>
      <c r="AG15" s="697" t="s">
        <v>322</v>
      </c>
      <c r="AH15" s="707" t="s">
        <v>323</v>
      </c>
      <c r="AI15" s="708" t="n">
        <f aca="false">J15/L15</f>
        <v>0.1171875</v>
      </c>
      <c r="AJ15" s="709" t="n">
        <f aca="false">J15/M15</f>
        <v>0.122950819672131</v>
      </c>
      <c r="AK15" s="709" t="n">
        <f aca="false">J15/N15</f>
        <v>0.136363636363636</v>
      </c>
      <c r="AL15" s="710" t="n">
        <f aca="false">J15/O15</f>
        <v>0.170454545454545</v>
      </c>
      <c r="AM15" s="656"/>
      <c r="AN15" s="656"/>
      <c r="AO15" s="656"/>
      <c r="AQ15" s="0"/>
      <c r="AR15" s="697" t="s">
        <v>322</v>
      </c>
      <c r="AS15" s="707" t="s">
        <v>323</v>
      </c>
      <c r="AT15" s="712" t="n">
        <f aca="false">O15/L15</f>
        <v>0.6875</v>
      </c>
      <c r="AU15" s="713" t="n">
        <f aca="false">O15/M15</f>
        <v>0.721311475409836</v>
      </c>
      <c r="AV15" s="713" t="n">
        <f aca="false">O15/N15</f>
        <v>0.8</v>
      </c>
      <c r="AW15" s="714" t="n">
        <f aca="false">O15/O15</f>
        <v>1</v>
      </c>
      <c r="BA15" s="716" t="s">
        <v>322</v>
      </c>
      <c r="BB15" s="717" t="s">
        <v>311</v>
      </c>
    </row>
    <row r="16" customFormat="false" ht="13.2" hidden="false" customHeight="false" outlineLevel="0" collapsed="false">
      <c r="A16" s="697" t="s">
        <v>324</v>
      </c>
      <c r="B16" s="698" t="s">
        <v>325</v>
      </c>
      <c r="C16" s="699" t="n">
        <v>0.082</v>
      </c>
      <c r="D16" s="700" t="n">
        <v>0.06</v>
      </c>
      <c r="E16" s="700" t="n">
        <v>0.033</v>
      </c>
      <c r="F16" s="701" t="n">
        <v>0</v>
      </c>
      <c r="G16" s="699" t="n">
        <v>0.018</v>
      </c>
      <c r="H16" s="700" t="n">
        <v>0.012</v>
      </c>
      <c r="I16" s="701" t="n">
        <v>0</v>
      </c>
      <c r="J16" s="699" t="n">
        <v>0.015</v>
      </c>
      <c r="K16" s="701" t="n">
        <v>0</v>
      </c>
      <c r="L16" s="702" t="n">
        <v>0.128</v>
      </c>
      <c r="M16" s="703" t="n">
        <v>0.122</v>
      </c>
      <c r="N16" s="703" t="n">
        <v>0.11</v>
      </c>
      <c r="O16" s="703" t="n">
        <v>0.088</v>
      </c>
      <c r="P16" s="703" t="n">
        <v>0.113</v>
      </c>
      <c r="Q16" s="703" t="n">
        <v>0.106</v>
      </c>
      <c r="R16" s="703" t="n">
        <v>0.107</v>
      </c>
      <c r="S16" s="703" t="n">
        <v>0.1</v>
      </c>
      <c r="T16" s="703" t="n">
        <v>0.091</v>
      </c>
      <c r="U16" s="703" t="n">
        <v>0.085</v>
      </c>
      <c r="V16" s="703" t="n">
        <v>0.079</v>
      </c>
      <c r="W16" s="703" t="n">
        <v>0.095</v>
      </c>
      <c r="X16" s="703" t="n">
        <v>0.073</v>
      </c>
      <c r="Y16" s="703" t="n">
        <v>0.064</v>
      </c>
      <c r="Z16" s="703" t="n">
        <v>0.073</v>
      </c>
      <c r="AA16" s="703" t="n">
        <v>0.058</v>
      </c>
      <c r="AB16" s="703" t="n">
        <v>0.061</v>
      </c>
      <c r="AC16" s="704" t="n">
        <v>0.046</v>
      </c>
      <c r="AD16" s="705" t="n">
        <v>0</v>
      </c>
      <c r="AE16" s="706" t="n">
        <v>0.013</v>
      </c>
      <c r="AF16" s="656"/>
      <c r="AG16" s="697" t="s">
        <v>324</v>
      </c>
      <c r="AH16" s="707" t="s">
        <v>325</v>
      </c>
      <c r="AI16" s="708" t="n">
        <f aca="false">J16/L16</f>
        <v>0.1171875</v>
      </c>
      <c r="AJ16" s="709" t="n">
        <f aca="false">J16/M16</f>
        <v>0.122950819672131</v>
      </c>
      <c r="AK16" s="709" t="n">
        <f aca="false">J16/N16</f>
        <v>0.136363636363636</v>
      </c>
      <c r="AL16" s="710" t="n">
        <f aca="false">J16/O16</f>
        <v>0.170454545454545</v>
      </c>
      <c r="AM16" s="656"/>
      <c r="AN16" s="656"/>
      <c r="AO16" s="656"/>
      <c r="AQ16" s="0"/>
      <c r="AR16" s="697" t="s">
        <v>324</v>
      </c>
      <c r="AS16" s="707" t="s">
        <v>325</v>
      </c>
      <c r="AT16" s="712" t="n">
        <f aca="false">O16/L16</f>
        <v>0.6875</v>
      </c>
      <c r="AU16" s="713" t="n">
        <f aca="false">O16/M16</f>
        <v>0.721311475409836</v>
      </c>
      <c r="AV16" s="713" t="n">
        <f aca="false">O16/N16</f>
        <v>0.8</v>
      </c>
      <c r="AW16" s="714" t="n">
        <f aca="false">O16/O16</f>
        <v>1</v>
      </c>
      <c r="BA16" s="716" t="s">
        <v>324</v>
      </c>
      <c r="BB16" s="717" t="s">
        <v>311</v>
      </c>
    </row>
    <row r="17" customFormat="false" ht="13.2" hidden="false" customHeight="false" outlineLevel="0" collapsed="false">
      <c r="A17" s="697" t="s">
        <v>326</v>
      </c>
      <c r="B17" s="698" t="s">
        <v>327</v>
      </c>
      <c r="C17" s="699" t="n">
        <v>0.082</v>
      </c>
      <c r="D17" s="700" t="n">
        <v>0.06</v>
      </c>
      <c r="E17" s="700" t="n">
        <v>0.033</v>
      </c>
      <c r="F17" s="701" t="n">
        <v>0</v>
      </c>
      <c r="G17" s="699" t="n">
        <v>0.018</v>
      </c>
      <c r="H17" s="700" t="n">
        <v>0.012</v>
      </c>
      <c r="I17" s="701" t="n">
        <v>0</v>
      </c>
      <c r="J17" s="699" t="n">
        <v>0.015</v>
      </c>
      <c r="K17" s="701" t="n">
        <v>0</v>
      </c>
      <c r="L17" s="702" t="n">
        <v>0.128</v>
      </c>
      <c r="M17" s="703" t="n">
        <v>0.122</v>
      </c>
      <c r="N17" s="703" t="n">
        <v>0.11</v>
      </c>
      <c r="O17" s="703" t="n">
        <v>0.088</v>
      </c>
      <c r="P17" s="703" t="n">
        <v>0.113</v>
      </c>
      <c r="Q17" s="703" t="n">
        <v>0.106</v>
      </c>
      <c r="R17" s="703" t="n">
        <v>0.107</v>
      </c>
      <c r="S17" s="703" t="n">
        <v>0.1</v>
      </c>
      <c r="T17" s="703" t="n">
        <v>0.091</v>
      </c>
      <c r="U17" s="703" t="n">
        <v>0.085</v>
      </c>
      <c r="V17" s="703" t="n">
        <v>0.079</v>
      </c>
      <c r="W17" s="703" t="n">
        <v>0.095</v>
      </c>
      <c r="X17" s="703" t="n">
        <v>0.073</v>
      </c>
      <c r="Y17" s="703" t="n">
        <v>0.064</v>
      </c>
      <c r="Z17" s="703" t="n">
        <v>0.073</v>
      </c>
      <c r="AA17" s="703" t="n">
        <v>0.058</v>
      </c>
      <c r="AB17" s="703" t="n">
        <v>0.061</v>
      </c>
      <c r="AC17" s="704" t="n">
        <v>0.046</v>
      </c>
      <c r="AD17" s="705" t="n">
        <v>0</v>
      </c>
      <c r="AE17" s="706" t="n">
        <v>0.013</v>
      </c>
      <c r="AF17" s="656"/>
      <c r="AG17" s="697" t="s">
        <v>326</v>
      </c>
      <c r="AH17" s="707" t="s">
        <v>327</v>
      </c>
      <c r="AI17" s="708" t="n">
        <f aca="false">J17/L17</f>
        <v>0.1171875</v>
      </c>
      <c r="AJ17" s="709" t="n">
        <f aca="false">J17/M17</f>
        <v>0.122950819672131</v>
      </c>
      <c r="AK17" s="709" t="n">
        <f aca="false">J17/N17</f>
        <v>0.136363636363636</v>
      </c>
      <c r="AL17" s="710" t="n">
        <f aca="false">J17/O17</f>
        <v>0.170454545454545</v>
      </c>
      <c r="AM17" s="656"/>
      <c r="AN17" s="656"/>
      <c r="AO17" s="656"/>
      <c r="AQ17" s="0"/>
      <c r="AR17" s="697" t="s">
        <v>326</v>
      </c>
      <c r="AS17" s="707" t="s">
        <v>327</v>
      </c>
      <c r="AT17" s="712" t="n">
        <f aca="false">O17/L17</f>
        <v>0.6875</v>
      </c>
      <c r="AU17" s="713" t="n">
        <f aca="false">O17/M17</f>
        <v>0.721311475409836</v>
      </c>
      <c r="AV17" s="713" t="n">
        <f aca="false">O17/N17</f>
        <v>0.8</v>
      </c>
      <c r="AW17" s="714" t="n">
        <f aca="false">O17/O17</f>
        <v>1</v>
      </c>
      <c r="BA17" s="716" t="s">
        <v>326</v>
      </c>
      <c r="BB17" s="717" t="s">
        <v>267</v>
      </c>
    </row>
    <row r="18" customFormat="false" ht="13.2" hidden="false" customHeight="false" outlineLevel="0" collapsed="false">
      <c r="A18" s="697" t="s">
        <v>328</v>
      </c>
      <c r="B18" s="698" t="s">
        <v>329</v>
      </c>
      <c r="C18" s="699" t="n">
        <v>0.082</v>
      </c>
      <c r="D18" s="700" t="n">
        <v>0.06</v>
      </c>
      <c r="E18" s="700" t="n">
        <v>0.033</v>
      </c>
      <c r="F18" s="701" t="n">
        <v>0</v>
      </c>
      <c r="G18" s="699" t="n">
        <v>0.018</v>
      </c>
      <c r="H18" s="700" t="n">
        <v>0.012</v>
      </c>
      <c r="I18" s="701" t="n">
        <v>0</v>
      </c>
      <c r="J18" s="699" t="n">
        <v>0.015</v>
      </c>
      <c r="K18" s="701" t="n">
        <v>0</v>
      </c>
      <c r="L18" s="702" t="n">
        <v>0.128</v>
      </c>
      <c r="M18" s="703" t="n">
        <v>0.122</v>
      </c>
      <c r="N18" s="703" t="n">
        <v>0.11</v>
      </c>
      <c r="O18" s="703" t="n">
        <v>0.088</v>
      </c>
      <c r="P18" s="703" t="n">
        <v>0.113</v>
      </c>
      <c r="Q18" s="703" t="n">
        <v>0.106</v>
      </c>
      <c r="R18" s="703" t="n">
        <v>0.107</v>
      </c>
      <c r="S18" s="703" t="n">
        <v>0.1</v>
      </c>
      <c r="T18" s="703" t="n">
        <v>0.091</v>
      </c>
      <c r="U18" s="703" t="n">
        <v>0.085</v>
      </c>
      <c r="V18" s="703" t="n">
        <v>0.079</v>
      </c>
      <c r="W18" s="703" t="n">
        <v>0.095</v>
      </c>
      <c r="X18" s="703" t="n">
        <v>0.073</v>
      </c>
      <c r="Y18" s="703" t="n">
        <v>0.064</v>
      </c>
      <c r="Z18" s="703" t="n">
        <v>0.073</v>
      </c>
      <c r="AA18" s="703" t="n">
        <v>0.058</v>
      </c>
      <c r="AB18" s="703" t="n">
        <v>0.061</v>
      </c>
      <c r="AC18" s="704" t="n">
        <v>0.046</v>
      </c>
      <c r="AD18" s="705" t="n">
        <v>0</v>
      </c>
      <c r="AE18" s="706" t="n">
        <v>0.013</v>
      </c>
      <c r="AF18" s="656"/>
      <c r="AG18" s="697" t="s">
        <v>328</v>
      </c>
      <c r="AH18" s="707" t="s">
        <v>329</v>
      </c>
      <c r="AI18" s="708" t="n">
        <f aca="false">J18/L18</f>
        <v>0.1171875</v>
      </c>
      <c r="AJ18" s="709" t="n">
        <f aca="false">J18/M18</f>
        <v>0.122950819672131</v>
      </c>
      <c r="AK18" s="709" t="n">
        <f aca="false">J18/N18</f>
        <v>0.136363636363636</v>
      </c>
      <c r="AL18" s="710" t="n">
        <f aca="false">J18/O18</f>
        <v>0.170454545454545</v>
      </c>
      <c r="AM18" s="656"/>
      <c r="AN18" s="656"/>
      <c r="AO18" s="656"/>
      <c r="AQ18" s="0"/>
      <c r="AR18" s="697" t="s">
        <v>328</v>
      </c>
      <c r="AS18" s="707" t="s">
        <v>329</v>
      </c>
      <c r="AT18" s="712" t="n">
        <f aca="false">O18/L18</f>
        <v>0.6875</v>
      </c>
      <c r="AU18" s="713" t="n">
        <f aca="false">O18/M18</f>
        <v>0.721311475409836</v>
      </c>
      <c r="AV18" s="713" t="n">
        <f aca="false">O18/N18</f>
        <v>0.8</v>
      </c>
      <c r="AW18" s="714" t="n">
        <f aca="false">O18/O18</f>
        <v>1</v>
      </c>
      <c r="BA18" s="716" t="s">
        <v>328</v>
      </c>
      <c r="BB18" s="717" t="s">
        <v>311</v>
      </c>
    </row>
    <row r="19" customFormat="false" ht="13.2" hidden="false" customHeight="false" outlineLevel="0" collapsed="false">
      <c r="A19" s="697" t="s">
        <v>330</v>
      </c>
      <c r="B19" s="698" t="s">
        <v>331</v>
      </c>
      <c r="C19" s="699" t="n">
        <v>0.104</v>
      </c>
      <c r="D19" s="700" t="n">
        <v>0.076</v>
      </c>
      <c r="E19" s="700" t="n">
        <v>0.042</v>
      </c>
      <c r="F19" s="701" t="n">
        <v>0</v>
      </c>
      <c r="G19" s="699" t="n">
        <v>0.031</v>
      </c>
      <c r="H19" s="700" t="n">
        <v>0.024</v>
      </c>
      <c r="I19" s="701" t="n">
        <v>0</v>
      </c>
      <c r="J19" s="699" t="n">
        <v>0.023</v>
      </c>
      <c r="K19" s="701" t="n">
        <v>0</v>
      </c>
      <c r="L19" s="702" t="n">
        <v>0.181</v>
      </c>
      <c r="M19" s="703" t="n">
        <v>0.174</v>
      </c>
      <c r="N19" s="703" t="n">
        <v>0.15</v>
      </c>
      <c r="O19" s="703" t="n">
        <v>0.122</v>
      </c>
      <c r="P19" s="703" t="n">
        <v>0.158</v>
      </c>
      <c r="Q19" s="703" t="n">
        <v>0.153</v>
      </c>
      <c r="R19" s="703" t="n">
        <v>0.151</v>
      </c>
      <c r="S19" s="703" t="n">
        <v>0.146</v>
      </c>
      <c r="T19" s="703" t="n">
        <v>0.13</v>
      </c>
      <c r="U19" s="703" t="n">
        <v>0.123</v>
      </c>
      <c r="V19" s="703" t="n">
        <v>0.119</v>
      </c>
      <c r="W19" s="703" t="n">
        <v>0.127</v>
      </c>
      <c r="X19" s="703" t="n">
        <v>0.112</v>
      </c>
      <c r="Y19" s="703" t="n">
        <v>0.096</v>
      </c>
      <c r="Z19" s="703" t="n">
        <v>0.099</v>
      </c>
      <c r="AA19" s="703" t="n">
        <v>0.089</v>
      </c>
      <c r="AB19" s="703" t="n">
        <v>0.088</v>
      </c>
      <c r="AC19" s="704" t="n">
        <v>0.065</v>
      </c>
      <c r="AD19" s="705" t="n">
        <v>0</v>
      </c>
      <c r="AE19" s="706" t="n">
        <v>0.023</v>
      </c>
      <c r="AF19" s="656"/>
      <c r="AG19" s="697" t="s">
        <v>330</v>
      </c>
      <c r="AH19" s="707" t="s">
        <v>331</v>
      </c>
      <c r="AI19" s="708" t="n">
        <f aca="false">J19/L19</f>
        <v>0.12707182320442</v>
      </c>
      <c r="AJ19" s="709" t="n">
        <f aca="false">J19/M19</f>
        <v>0.132183908045977</v>
      </c>
      <c r="AK19" s="709" t="n">
        <f aca="false">J19/N19</f>
        <v>0.153333333333333</v>
      </c>
      <c r="AL19" s="710" t="n">
        <f aca="false">J19/O19</f>
        <v>0.188524590163934</v>
      </c>
      <c r="AM19" s="656"/>
      <c r="AN19" s="656"/>
      <c r="AO19" s="656"/>
      <c r="AQ19" s="0"/>
      <c r="AR19" s="697" t="s">
        <v>330</v>
      </c>
      <c r="AS19" s="707" t="s">
        <v>331</v>
      </c>
      <c r="AT19" s="712" t="n">
        <f aca="false">O19/L19</f>
        <v>0.674033149171271</v>
      </c>
      <c r="AU19" s="713" t="n">
        <f aca="false">O19/M19</f>
        <v>0.701149425287356</v>
      </c>
      <c r="AV19" s="713" t="n">
        <f aca="false">O19/N19</f>
        <v>0.813333333333333</v>
      </c>
      <c r="AW19" s="714" t="n">
        <f aca="false">O19/O19</f>
        <v>1</v>
      </c>
      <c r="BA19" s="716" t="s">
        <v>330</v>
      </c>
      <c r="BB19" s="717" t="s">
        <v>267</v>
      </c>
    </row>
    <row r="20" customFormat="false" ht="13.2" hidden="false" customHeight="false" outlineLevel="0" collapsed="false">
      <c r="A20" s="697" t="s">
        <v>332</v>
      </c>
      <c r="B20" s="698" t="s">
        <v>333</v>
      </c>
      <c r="C20" s="699" t="n">
        <v>0.104</v>
      </c>
      <c r="D20" s="700" t="n">
        <v>0.076</v>
      </c>
      <c r="E20" s="700" t="n">
        <v>0.042</v>
      </c>
      <c r="F20" s="701" t="n">
        <v>0</v>
      </c>
      <c r="G20" s="699" t="n">
        <v>0.031</v>
      </c>
      <c r="H20" s="700" t="n">
        <v>0.024</v>
      </c>
      <c r="I20" s="701" t="n">
        <v>0</v>
      </c>
      <c r="J20" s="699" t="n">
        <v>0.023</v>
      </c>
      <c r="K20" s="701" t="n">
        <v>0</v>
      </c>
      <c r="L20" s="702" t="n">
        <v>0.181</v>
      </c>
      <c r="M20" s="703" t="n">
        <v>0.174</v>
      </c>
      <c r="N20" s="703" t="n">
        <v>0.15</v>
      </c>
      <c r="O20" s="703" t="n">
        <v>0.122</v>
      </c>
      <c r="P20" s="703" t="n">
        <v>0.158</v>
      </c>
      <c r="Q20" s="703" t="n">
        <v>0.153</v>
      </c>
      <c r="R20" s="703" t="n">
        <v>0.151</v>
      </c>
      <c r="S20" s="703" t="n">
        <v>0.146</v>
      </c>
      <c r="T20" s="703" t="n">
        <v>0.13</v>
      </c>
      <c r="U20" s="703" t="n">
        <v>0.123</v>
      </c>
      <c r="V20" s="703" t="n">
        <v>0.119</v>
      </c>
      <c r="W20" s="703" t="n">
        <v>0.127</v>
      </c>
      <c r="X20" s="703" t="n">
        <v>0.112</v>
      </c>
      <c r="Y20" s="703" t="n">
        <v>0.096</v>
      </c>
      <c r="Z20" s="703" t="n">
        <v>0.099</v>
      </c>
      <c r="AA20" s="703" t="n">
        <v>0.089</v>
      </c>
      <c r="AB20" s="703" t="n">
        <v>0.088</v>
      </c>
      <c r="AC20" s="704" t="n">
        <v>0.065</v>
      </c>
      <c r="AD20" s="705" t="n">
        <v>0</v>
      </c>
      <c r="AE20" s="706" t="n">
        <v>0.023</v>
      </c>
      <c r="AF20" s="656"/>
      <c r="AG20" s="697" t="s">
        <v>332</v>
      </c>
      <c r="AH20" s="707" t="s">
        <v>333</v>
      </c>
      <c r="AI20" s="708" t="n">
        <f aca="false">J20/L20</f>
        <v>0.12707182320442</v>
      </c>
      <c r="AJ20" s="709" t="n">
        <f aca="false">J20/M20</f>
        <v>0.132183908045977</v>
      </c>
      <c r="AK20" s="709" t="n">
        <f aca="false">J20/N20</f>
        <v>0.153333333333333</v>
      </c>
      <c r="AL20" s="710" t="n">
        <f aca="false">J20/O20</f>
        <v>0.188524590163934</v>
      </c>
      <c r="AM20" s="656"/>
      <c r="AN20" s="656"/>
      <c r="AO20" s="656"/>
      <c r="AQ20" s="0"/>
      <c r="AR20" s="697" t="s">
        <v>332</v>
      </c>
      <c r="AS20" s="707" t="s">
        <v>333</v>
      </c>
      <c r="AT20" s="712" t="n">
        <f aca="false">O20/L20</f>
        <v>0.674033149171271</v>
      </c>
      <c r="AU20" s="713" t="n">
        <f aca="false">O20/M20</f>
        <v>0.701149425287356</v>
      </c>
      <c r="AV20" s="713" t="n">
        <f aca="false">O20/N20</f>
        <v>0.813333333333333</v>
      </c>
      <c r="AW20" s="714" t="n">
        <f aca="false">O20/O20</f>
        <v>1</v>
      </c>
      <c r="BA20" s="716" t="s">
        <v>332</v>
      </c>
      <c r="BB20" s="717" t="s">
        <v>311</v>
      </c>
    </row>
    <row r="21" customFormat="false" ht="13.2" hidden="false" customHeight="false" outlineLevel="0" collapsed="false">
      <c r="A21" s="697" t="s">
        <v>334</v>
      </c>
      <c r="B21" s="698" t="s">
        <v>335</v>
      </c>
      <c r="C21" s="699" t="n">
        <v>0.102</v>
      </c>
      <c r="D21" s="700" t="n">
        <v>0.074</v>
      </c>
      <c r="E21" s="700" t="n">
        <v>0.041</v>
      </c>
      <c r="F21" s="701" t="n">
        <v>0</v>
      </c>
      <c r="G21" s="699" t="n">
        <v>0.015</v>
      </c>
      <c r="H21" s="700" t="n">
        <v>0.012</v>
      </c>
      <c r="I21" s="701" t="n">
        <v>0</v>
      </c>
      <c r="J21" s="699" t="n">
        <v>0.017</v>
      </c>
      <c r="K21" s="701" t="n">
        <v>0</v>
      </c>
      <c r="L21" s="702" t="n">
        <v>0.149</v>
      </c>
      <c r="M21" s="703" t="n">
        <v>0.146</v>
      </c>
      <c r="N21" s="703" t="n">
        <v>0.134</v>
      </c>
      <c r="O21" s="703" t="n">
        <v>0.106</v>
      </c>
      <c r="P21" s="703" t="n">
        <v>0.132</v>
      </c>
      <c r="Q21" s="703" t="n">
        <v>0.121</v>
      </c>
      <c r="R21" s="703" t="n">
        <v>0.129</v>
      </c>
      <c r="S21" s="703" t="n">
        <v>0.118</v>
      </c>
      <c r="T21" s="703" t="n">
        <v>0.104</v>
      </c>
      <c r="U21" s="703" t="n">
        <v>0.101</v>
      </c>
      <c r="V21" s="703" t="n">
        <v>0.088</v>
      </c>
      <c r="W21" s="703" t="n">
        <v>0.117</v>
      </c>
      <c r="X21" s="703" t="n">
        <v>0.085</v>
      </c>
      <c r="Y21" s="703" t="n">
        <v>0.071</v>
      </c>
      <c r="Z21" s="703" t="n">
        <v>0.089</v>
      </c>
      <c r="AA21" s="703" t="n">
        <v>0.068</v>
      </c>
      <c r="AB21" s="703" t="n">
        <v>0.073</v>
      </c>
      <c r="AC21" s="704" t="n">
        <v>0.056</v>
      </c>
      <c r="AD21" s="705" t="n">
        <v>0</v>
      </c>
      <c r="AE21" s="706" t="n">
        <v>0.015</v>
      </c>
      <c r="AF21" s="656"/>
      <c r="AG21" s="697" t="s">
        <v>334</v>
      </c>
      <c r="AH21" s="707" t="s">
        <v>335</v>
      </c>
      <c r="AI21" s="708" t="n">
        <f aca="false">J21/L21</f>
        <v>0.114093959731544</v>
      </c>
      <c r="AJ21" s="709" t="n">
        <f aca="false">J21/M21</f>
        <v>0.116438356164384</v>
      </c>
      <c r="AK21" s="709" t="n">
        <f aca="false">J21/N21</f>
        <v>0.126865671641791</v>
      </c>
      <c r="AL21" s="710" t="n">
        <f aca="false">J21/O21</f>
        <v>0.160377358490566</v>
      </c>
      <c r="AM21" s="656"/>
      <c r="AN21" s="656"/>
      <c r="AO21" s="656"/>
      <c r="AQ21" s="0"/>
      <c r="AR21" s="697" t="s">
        <v>334</v>
      </c>
      <c r="AS21" s="707" t="s">
        <v>335</v>
      </c>
      <c r="AT21" s="712" t="n">
        <f aca="false">O21/L21</f>
        <v>0.711409395973154</v>
      </c>
      <c r="AU21" s="713" t="n">
        <f aca="false">O21/M21</f>
        <v>0.726027397260274</v>
      </c>
      <c r="AV21" s="713" t="n">
        <f aca="false">O21/N21</f>
        <v>0.791044776119403</v>
      </c>
      <c r="AW21" s="714" t="n">
        <f aca="false">O21/O21</f>
        <v>1</v>
      </c>
      <c r="BA21" s="716" t="s">
        <v>334</v>
      </c>
      <c r="BB21" s="717" t="s">
        <v>267</v>
      </c>
    </row>
    <row r="22" customFormat="false" ht="13.2" hidden="false" customHeight="false" outlineLevel="0" collapsed="false">
      <c r="A22" s="697" t="s">
        <v>336</v>
      </c>
      <c r="B22" s="698" t="s">
        <v>337</v>
      </c>
      <c r="C22" s="699" t="n">
        <v>0.102</v>
      </c>
      <c r="D22" s="700" t="n">
        <v>0.074</v>
      </c>
      <c r="E22" s="700" t="n">
        <v>0.041</v>
      </c>
      <c r="F22" s="701" t="n">
        <v>0</v>
      </c>
      <c r="G22" s="699" t="n">
        <v>0.015</v>
      </c>
      <c r="H22" s="700" t="n">
        <v>0.012</v>
      </c>
      <c r="I22" s="701" t="n">
        <v>0</v>
      </c>
      <c r="J22" s="699" t="n">
        <v>0.017</v>
      </c>
      <c r="K22" s="701" t="n">
        <v>0</v>
      </c>
      <c r="L22" s="702" t="n">
        <v>0.149</v>
      </c>
      <c r="M22" s="703" t="n">
        <v>0.146</v>
      </c>
      <c r="N22" s="703" t="n">
        <v>0.134</v>
      </c>
      <c r="O22" s="703" t="n">
        <v>0.106</v>
      </c>
      <c r="P22" s="703" t="n">
        <v>0.132</v>
      </c>
      <c r="Q22" s="703" t="n">
        <v>0.121</v>
      </c>
      <c r="R22" s="703" t="n">
        <v>0.129</v>
      </c>
      <c r="S22" s="703" t="n">
        <v>0.118</v>
      </c>
      <c r="T22" s="703" t="n">
        <v>0.104</v>
      </c>
      <c r="U22" s="703" t="n">
        <v>0.101</v>
      </c>
      <c r="V22" s="703" t="n">
        <v>0.088</v>
      </c>
      <c r="W22" s="703" t="n">
        <v>0.117</v>
      </c>
      <c r="X22" s="703" t="n">
        <v>0.085</v>
      </c>
      <c r="Y22" s="703" t="n">
        <v>0.071</v>
      </c>
      <c r="Z22" s="703" t="n">
        <v>0.089</v>
      </c>
      <c r="AA22" s="703" t="n">
        <v>0.068</v>
      </c>
      <c r="AB22" s="703" t="n">
        <v>0.073</v>
      </c>
      <c r="AC22" s="704" t="n">
        <v>0.056</v>
      </c>
      <c r="AD22" s="705" t="n">
        <v>0</v>
      </c>
      <c r="AE22" s="706" t="n">
        <v>0.015</v>
      </c>
      <c r="AF22" s="656"/>
      <c r="AG22" s="697" t="s">
        <v>336</v>
      </c>
      <c r="AH22" s="707" t="s">
        <v>337</v>
      </c>
      <c r="AI22" s="708" t="n">
        <f aca="false">J22/L22</f>
        <v>0.114093959731544</v>
      </c>
      <c r="AJ22" s="709" t="n">
        <f aca="false">J22/M22</f>
        <v>0.116438356164384</v>
      </c>
      <c r="AK22" s="709" t="n">
        <f aca="false">J22/N22</f>
        <v>0.126865671641791</v>
      </c>
      <c r="AL22" s="710" t="n">
        <f aca="false">J22/O22</f>
        <v>0.160377358490566</v>
      </c>
      <c r="AM22" s="656"/>
      <c r="AN22" s="656"/>
      <c r="AO22" s="656"/>
      <c r="AQ22" s="0"/>
      <c r="AR22" s="697" t="s">
        <v>336</v>
      </c>
      <c r="AS22" s="707" t="s">
        <v>337</v>
      </c>
      <c r="AT22" s="712" t="n">
        <f aca="false">O22/L22</f>
        <v>0.711409395973154</v>
      </c>
      <c r="AU22" s="713" t="n">
        <f aca="false">O22/M22</f>
        <v>0.726027397260274</v>
      </c>
      <c r="AV22" s="713" t="n">
        <f aca="false">O22/N22</f>
        <v>0.791044776119403</v>
      </c>
      <c r="AW22" s="714" t="n">
        <f aca="false">O22/O22</f>
        <v>1</v>
      </c>
      <c r="BA22" s="716" t="s">
        <v>336</v>
      </c>
      <c r="BB22" s="717" t="s">
        <v>311</v>
      </c>
    </row>
    <row r="23" customFormat="false" ht="13.2" hidden="false" customHeight="false" outlineLevel="0" collapsed="false">
      <c r="A23" s="697" t="s">
        <v>338</v>
      </c>
      <c r="B23" s="698" t="s">
        <v>339</v>
      </c>
      <c r="C23" s="699" t="n">
        <v>0.102</v>
      </c>
      <c r="D23" s="700" t="n">
        <v>0.074</v>
      </c>
      <c r="E23" s="700" t="n">
        <v>0.041</v>
      </c>
      <c r="F23" s="701" t="n">
        <v>0</v>
      </c>
      <c r="G23" s="699" t="n">
        <v>0.015</v>
      </c>
      <c r="H23" s="700" t="n">
        <v>0.012</v>
      </c>
      <c r="I23" s="701" t="n">
        <v>0</v>
      </c>
      <c r="J23" s="699" t="n">
        <v>0.017</v>
      </c>
      <c r="K23" s="701" t="n">
        <v>0</v>
      </c>
      <c r="L23" s="702" t="n">
        <v>0.149</v>
      </c>
      <c r="M23" s="703" t="n">
        <v>0.146</v>
      </c>
      <c r="N23" s="703" t="n">
        <v>0.134</v>
      </c>
      <c r="O23" s="703" t="n">
        <v>0.106</v>
      </c>
      <c r="P23" s="703" t="n">
        <v>0.132</v>
      </c>
      <c r="Q23" s="703" t="n">
        <v>0.121</v>
      </c>
      <c r="R23" s="703" t="n">
        <v>0.129</v>
      </c>
      <c r="S23" s="703" t="n">
        <v>0.118</v>
      </c>
      <c r="T23" s="703" t="n">
        <v>0.104</v>
      </c>
      <c r="U23" s="703" t="n">
        <v>0.101</v>
      </c>
      <c r="V23" s="703" t="n">
        <v>0.088</v>
      </c>
      <c r="W23" s="703" t="n">
        <v>0.117</v>
      </c>
      <c r="X23" s="703" t="n">
        <v>0.085</v>
      </c>
      <c r="Y23" s="703" t="n">
        <v>0.071</v>
      </c>
      <c r="Z23" s="703" t="n">
        <v>0.089</v>
      </c>
      <c r="AA23" s="703" t="n">
        <v>0.068</v>
      </c>
      <c r="AB23" s="703" t="n">
        <v>0.073</v>
      </c>
      <c r="AC23" s="704" t="n">
        <v>0.056</v>
      </c>
      <c r="AD23" s="705" t="n">
        <v>0</v>
      </c>
      <c r="AE23" s="706" t="n">
        <v>0.015</v>
      </c>
      <c r="AF23" s="656"/>
      <c r="AG23" s="697" t="s">
        <v>338</v>
      </c>
      <c r="AH23" s="707" t="s">
        <v>339</v>
      </c>
      <c r="AI23" s="708" t="n">
        <f aca="false">J23/L23</f>
        <v>0.114093959731544</v>
      </c>
      <c r="AJ23" s="709" t="n">
        <f aca="false">J23/M23</f>
        <v>0.116438356164384</v>
      </c>
      <c r="AK23" s="709" t="n">
        <f aca="false">J23/N23</f>
        <v>0.126865671641791</v>
      </c>
      <c r="AL23" s="710" t="n">
        <f aca="false">J23/O23</f>
        <v>0.160377358490566</v>
      </c>
      <c r="AM23" s="656"/>
      <c r="AN23" s="656"/>
      <c r="AO23" s="656"/>
      <c r="AQ23" s="0"/>
      <c r="AR23" s="697" t="s">
        <v>338</v>
      </c>
      <c r="AS23" s="707" t="s">
        <v>339</v>
      </c>
      <c r="AT23" s="712" t="n">
        <f aca="false">O23/L23</f>
        <v>0.711409395973154</v>
      </c>
      <c r="AU23" s="713" t="n">
        <f aca="false">O23/M23</f>
        <v>0.726027397260274</v>
      </c>
      <c r="AV23" s="713" t="n">
        <f aca="false">O23/N23</f>
        <v>0.791044776119403</v>
      </c>
      <c r="AW23" s="714" t="n">
        <f aca="false">O23/O23</f>
        <v>1</v>
      </c>
      <c r="BA23" s="716" t="s">
        <v>338</v>
      </c>
      <c r="BB23" s="717" t="s">
        <v>311</v>
      </c>
    </row>
    <row r="24" customFormat="false" ht="13.2" hidden="false" customHeight="false" outlineLevel="0" collapsed="false">
      <c r="A24" s="697" t="s">
        <v>340</v>
      </c>
      <c r="B24" s="698" t="s">
        <v>341</v>
      </c>
      <c r="C24" s="699" t="n">
        <v>0.102</v>
      </c>
      <c r="D24" s="700" t="n">
        <v>0.074</v>
      </c>
      <c r="E24" s="700" t="n">
        <v>0.041</v>
      </c>
      <c r="F24" s="701" t="n">
        <v>0</v>
      </c>
      <c r="G24" s="699" t="n">
        <v>0.015</v>
      </c>
      <c r="H24" s="700" t="n">
        <v>0.012</v>
      </c>
      <c r="I24" s="701" t="n">
        <v>0</v>
      </c>
      <c r="J24" s="699" t="n">
        <v>0.017</v>
      </c>
      <c r="K24" s="701" t="n">
        <v>0</v>
      </c>
      <c r="L24" s="702" t="n">
        <v>0.149</v>
      </c>
      <c r="M24" s="703" t="n">
        <v>0.146</v>
      </c>
      <c r="N24" s="703" t="n">
        <v>0.134</v>
      </c>
      <c r="O24" s="703" t="n">
        <v>0.106</v>
      </c>
      <c r="P24" s="703" t="n">
        <v>0.132</v>
      </c>
      <c r="Q24" s="703" t="n">
        <v>0.121</v>
      </c>
      <c r="R24" s="703" t="n">
        <v>0.129</v>
      </c>
      <c r="S24" s="703" t="n">
        <v>0.118</v>
      </c>
      <c r="T24" s="703" t="n">
        <v>0.104</v>
      </c>
      <c r="U24" s="703" t="n">
        <v>0.101</v>
      </c>
      <c r="V24" s="703" t="n">
        <v>0.088</v>
      </c>
      <c r="W24" s="703" t="n">
        <v>0.117</v>
      </c>
      <c r="X24" s="703" t="n">
        <v>0.085</v>
      </c>
      <c r="Y24" s="703" t="n">
        <v>0.071</v>
      </c>
      <c r="Z24" s="703" t="n">
        <v>0.089</v>
      </c>
      <c r="AA24" s="703" t="n">
        <v>0.068</v>
      </c>
      <c r="AB24" s="703" t="n">
        <v>0.073</v>
      </c>
      <c r="AC24" s="704" t="n">
        <v>0.056</v>
      </c>
      <c r="AD24" s="705" t="n">
        <v>0</v>
      </c>
      <c r="AE24" s="706" t="n">
        <v>0.015</v>
      </c>
      <c r="AF24" s="656"/>
      <c r="AG24" s="697" t="s">
        <v>340</v>
      </c>
      <c r="AH24" s="707" t="s">
        <v>341</v>
      </c>
      <c r="AI24" s="708" t="n">
        <f aca="false">J24/L24</f>
        <v>0.114093959731544</v>
      </c>
      <c r="AJ24" s="709" t="n">
        <f aca="false">J24/M24</f>
        <v>0.116438356164384</v>
      </c>
      <c r="AK24" s="709" t="n">
        <f aca="false">J24/N24</f>
        <v>0.126865671641791</v>
      </c>
      <c r="AL24" s="710" t="n">
        <f aca="false">J24/O24</f>
        <v>0.160377358490566</v>
      </c>
      <c r="AM24" s="656"/>
      <c r="AN24" s="656"/>
      <c r="AO24" s="656"/>
      <c r="AQ24" s="0"/>
      <c r="AR24" s="697" t="s">
        <v>340</v>
      </c>
      <c r="AS24" s="707" t="s">
        <v>341</v>
      </c>
      <c r="AT24" s="712" t="n">
        <f aca="false">O24/L24</f>
        <v>0.711409395973154</v>
      </c>
      <c r="AU24" s="713" t="n">
        <f aca="false">O24/M24</f>
        <v>0.726027397260274</v>
      </c>
      <c r="AV24" s="713" t="n">
        <f aca="false">O24/N24</f>
        <v>0.791044776119403</v>
      </c>
      <c r="AW24" s="714" t="n">
        <f aca="false">O24/O24</f>
        <v>1</v>
      </c>
      <c r="BA24" s="716" t="s">
        <v>340</v>
      </c>
      <c r="BB24" s="717" t="s">
        <v>311</v>
      </c>
    </row>
    <row r="25" customFormat="false" ht="13.2" hidden="false" customHeight="false" outlineLevel="0" collapsed="false">
      <c r="A25" s="697" t="s">
        <v>342</v>
      </c>
      <c r="B25" s="698" t="s">
        <v>343</v>
      </c>
      <c r="C25" s="699" t="n">
        <v>0.102</v>
      </c>
      <c r="D25" s="700" t="n">
        <v>0.074</v>
      </c>
      <c r="E25" s="700" t="n">
        <v>0.041</v>
      </c>
      <c r="F25" s="701" t="n">
        <v>0</v>
      </c>
      <c r="G25" s="699" t="n">
        <v>0.015</v>
      </c>
      <c r="H25" s="700" t="n">
        <v>0.012</v>
      </c>
      <c r="I25" s="701" t="n">
        <v>0</v>
      </c>
      <c r="J25" s="699" t="n">
        <v>0.017</v>
      </c>
      <c r="K25" s="701" t="n">
        <v>0</v>
      </c>
      <c r="L25" s="702" t="n">
        <v>0.149</v>
      </c>
      <c r="M25" s="703" t="n">
        <v>0.146</v>
      </c>
      <c r="N25" s="703" t="n">
        <v>0.134</v>
      </c>
      <c r="O25" s="703" t="n">
        <v>0.106</v>
      </c>
      <c r="P25" s="703" t="n">
        <v>0.132</v>
      </c>
      <c r="Q25" s="703" t="n">
        <v>0.121</v>
      </c>
      <c r="R25" s="703" t="n">
        <v>0.129</v>
      </c>
      <c r="S25" s="703" t="n">
        <v>0.118</v>
      </c>
      <c r="T25" s="703" t="n">
        <v>0.104</v>
      </c>
      <c r="U25" s="703" t="n">
        <v>0.101</v>
      </c>
      <c r="V25" s="703" t="n">
        <v>0.088</v>
      </c>
      <c r="W25" s="703" t="n">
        <v>0.117</v>
      </c>
      <c r="X25" s="703" t="n">
        <v>0.085</v>
      </c>
      <c r="Y25" s="703" t="n">
        <v>0.071</v>
      </c>
      <c r="Z25" s="703" t="n">
        <v>0.089</v>
      </c>
      <c r="AA25" s="703" t="n">
        <v>0.068</v>
      </c>
      <c r="AB25" s="703" t="n">
        <v>0.073</v>
      </c>
      <c r="AC25" s="704" t="n">
        <v>0.056</v>
      </c>
      <c r="AD25" s="705" t="n">
        <v>0</v>
      </c>
      <c r="AE25" s="706" t="n">
        <v>0.015</v>
      </c>
      <c r="AF25" s="656"/>
      <c r="AG25" s="697" t="s">
        <v>342</v>
      </c>
      <c r="AH25" s="707" t="s">
        <v>343</v>
      </c>
      <c r="AI25" s="708" t="n">
        <f aca="false">J25/L25</f>
        <v>0.114093959731544</v>
      </c>
      <c r="AJ25" s="709" t="n">
        <f aca="false">J25/M25</f>
        <v>0.116438356164384</v>
      </c>
      <c r="AK25" s="709" t="n">
        <f aca="false">J25/N25</f>
        <v>0.126865671641791</v>
      </c>
      <c r="AL25" s="710" t="n">
        <f aca="false">J25/O25</f>
        <v>0.160377358490566</v>
      </c>
      <c r="AM25" s="656"/>
      <c r="AN25" s="656"/>
      <c r="AO25" s="656"/>
      <c r="AQ25" s="0"/>
      <c r="AR25" s="697" t="s">
        <v>342</v>
      </c>
      <c r="AS25" s="707" t="s">
        <v>343</v>
      </c>
      <c r="AT25" s="712" t="n">
        <f aca="false">O25/L25</f>
        <v>0.711409395973154</v>
      </c>
      <c r="AU25" s="713" t="n">
        <f aca="false">O25/M25</f>
        <v>0.726027397260274</v>
      </c>
      <c r="AV25" s="713" t="n">
        <f aca="false">O25/N25</f>
        <v>0.791044776119403</v>
      </c>
      <c r="AW25" s="714" t="n">
        <f aca="false">O25/O25</f>
        <v>1</v>
      </c>
      <c r="BA25" s="716" t="s">
        <v>342</v>
      </c>
      <c r="BB25" s="717" t="s">
        <v>267</v>
      </c>
    </row>
    <row r="26" customFormat="false" ht="13.2" hidden="false" customHeight="false" outlineLevel="0" collapsed="false">
      <c r="A26" s="697" t="s">
        <v>344</v>
      </c>
      <c r="B26" s="698" t="s">
        <v>345</v>
      </c>
      <c r="C26" s="699" t="n">
        <v>0.102</v>
      </c>
      <c r="D26" s="700" t="n">
        <v>0.074</v>
      </c>
      <c r="E26" s="700" t="n">
        <v>0.041</v>
      </c>
      <c r="F26" s="701" t="n">
        <v>0</v>
      </c>
      <c r="G26" s="699" t="n">
        <v>0.015</v>
      </c>
      <c r="H26" s="700" t="n">
        <v>0.012</v>
      </c>
      <c r="I26" s="701" t="n">
        <v>0</v>
      </c>
      <c r="J26" s="699" t="n">
        <v>0.017</v>
      </c>
      <c r="K26" s="701" t="n">
        <v>0</v>
      </c>
      <c r="L26" s="702" t="n">
        <v>0.149</v>
      </c>
      <c r="M26" s="703" t="n">
        <v>0.146</v>
      </c>
      <c r="N26" s="703" t="n">
        <v>0.134</v>
      </c>
      <c r="O26" s="703" t="n">
        <v>0.106</v>
      </c>
      <c r="P26" s="703" t="n">
        <v>0.132</v>
      </c>
      <c r="Q26" s="703" t="n">
        <v>0.121</v>
      </c>
      <c r="R26" s="703" t="n">
        <v>0.129</v>
      </c>
      <c r="S26" s="703" t="n">
        <v>0.118</v>
      </c>
      <c r="T26" s="703" t="n">
        <v>0.104</v>
      </c>
      <c r="U26" s="703" t="n">
        <v>0.101</v>
      </c>
      <c r="V26" s="703" t="n">
        <v>0.088</v>
      </c>
      <c r="W26" s="703" t="n">
        <v>0.117</v>
      </c>
      <c r="X26" s="703" t="n">
        <v>0.085</v>
      </c>
      <c r="Y26" s="703" t="n">
        <v>0.071</v>
      </c>
      <c r="Z26" s="703" t="n">
        <v>0.089</v>
      </c>
      <c r="AA26" s="703" t="n">
        <v>0.068</v>
      </c>
      <c r="AB26" s="703" t="n">
        <v>0.073</v>
      </c>
      <c r="AC26" s="704" t="n">
        <v>0.056</v>
      </c>
      <c r="AD26" s="705" t="n">
        <v>0</v>
      </c>
      <c r="AE26" s="706" t="n">
        <v>0.015</v>
      </c>
      <c r="AF26" s="656"/>
      <c r="AG26" s="697" t="s">
        <v>344</v>
      </c>
      <c r="AH26" s="707" t="s">
        <v>345</v>
      </c>
      <c r="AI26" s="708" t="n">
        <f aca="false">J26/L26</f>
        <v>0.114093959731544</v>
      </c>
      <c r="AJ26" s="709" t="n">
        <f aca="false">J26/M26</f>
        <v>0.116438356164384</v>
      </c>
      <c r="AK26" s="709" t="n">
        <f aca="false">J26/N26</f>
        <v>0.126865671641791</v>
      </c>
      <c r="AL26" s="710" t="n">
        <f aca="false">J26/O26</f>
        <v>0.160377358490566</v>
      </c>
      <c r="AM26" s="656"/>
      <c r="AN26" s="656"/>
      <c r="AO26" s="656"/>
      <c r="AQ26" s="0"/>
      <c r="AR26" s="697" t="s">
        <v>344</v>
      </c>
      <c r="AS26" s="707" t="s">
        <v>345</v>
      </c>
      <c r="AT26" s="712" t="n">
        <f aca="false">O26/L26</f>
        <v>0.711409395973154</v>
      </c>
      <c r="AU26" s="713" t="n">
        <f aca="false">O26/M26</f>
        <v>0.726027397260274</v>
      </c>
      <c r="AV26" s="713" t="n">
        <f aca="false">O26/N26</f>
        <v>0.791044776119403</v>
      </c>
      <c r="AW26" s="714" t="n">
        <f aca="false">O26/O26</f>
        <v>1</v>
      </c>
      <c r="BA26" s="716" t="s">
        <v>344</v>
      </c>
      <c r="BB26" s="717" t="s">
        <v>311</v>
      </c>
    </row>
    <row r="27" customFormat="false" ht="13.2" hidden="false" customHeight="false" outlineLevel="0" collapsed="false">
      <c r="A27" s="697" t="s">
        <v>346</v>
      </c>
      <c r="B27" s="698" t="s">
        <v>347</v>
      </c>
      <c r="C27" s="699" t="n">
        <v>0.111</v>
      </c>
      <c r="D27" s="700" t="n">
        <v>0.081</v>
      </c>
      <c r="E27" s="700" t="n">
        <v>0.045</v>
      </c>
      <c r="F27" s="701" t="n">
        <v>0</v>
      </c>
      <c r="G27" s="699" t="n">
        <v>0.031</v>
      </c>
      <c r="H27" s="700" t="n">
        <v>0.023</v>
      </c>
      <c r="I27" s="701" t="n">
        <v>0</v>
      </c>
      <c r="J27" s="699" t="n">
        <v>0.023</v>
      </c>
      <c r="K27" s="701" t="n">
        <v>0</v>
      </c>
      <c r="L27" s="702" t="n">
        <v>0.186</v>
      </c>
      <c r="M27" s="703" t="n">
        <v>0.178</v>
      </c>
      <c r="N27" s="703" t="n">
        <v>0.155</v>
      </c>
      <c r="O27" s="703" t="n">
        <v>0.125</v>
      </c>
      <c r="P27" s="703" t="n">
        <v>0.163</v>
      </c>
      <c r="Q27" s="703" t="n">
        <v>0.156</v>
      </c>
      <c r="R27" s="703" t="n">
        <v>0.155</v>
      </c>
      <c r="S27" s="703" t="n">
        <v>0.148</v>
      </c>
      <c r="T27" s="703" t="n">
        <v>0.133</v>
      </c>
      <c r="U27" s="703" t="n">
        <v>0.125</v>
      </c>
      <c r="V27" s="703" t="n">
        <v>0.12</v>
      </c>
      <c r="W27" s="703" t="n">
        <v>0.132</v>
      </c>
      <c r="X27" s="703" t="n">
        <v>0.112</v>
      </c>
      <c r="Y27" s="703" t="n">
        <v>0.097</v>
      </c>
      <c r="Z27" s="703" t="n">
        <v>0.102</v>
      </c>
      <c r="AA27" s="703" t="n">
        <v>0.089</v>
      </c>
      <c r="AB27" s="703" t="n">
        <v>0.089</v>
      </c>
      <c r="AC27" s="704" t="n">
        <v>0.066</v>
      </c>
      <c r="AD27" s="705" t="n">
        <v>0</v>
      </c>
      <c r="AE27" s="706" t="n">
        <v>0.021</v>
      </c>
      <c r="AF27" s="656"/>
      <c r="AG27" s="697" t="s">
        <v>346</v>
      </c>
      <c r="AH27" s="707" t="s">
        <v>347</v>
      </c>
      <c r="AI27" s="708" t="n">
        <f aca="false">J27/L27</f>
        <v>0.123655913978495</v>
      </c>
      <c r="AJ27" s="709" t="n">
        <f aca="false">J27/M27</f>
        <v>0.129213483146067</v>
      </c>
      <c r="AK27" s="709" t="n">
        <f aca="false">J27/N27</f>
        <v>0.148387096774194</v>
      </c>
      <c r="AL27" s="710" t="n">
        <f aca="false">J27/O27</f>
        <v>0.184</v>
      </c>
      <c r="AM27" s="656"/>
      <c r="AN27" s="656"/>
      <c r="AO27" s="656"/>
      <c r="AQ27" s="0"/>
      <c r="AR27" s="697" t="s">
        <v>346</v>
      </c>
      <c r="AS27" s="707" t="s">
        <v>347</v>
      </c>
      <c r="AT27" s="712" t="n">
        <f aca="false">O27/L27</f>
        <v>0.672043010752688</v>
      </c>
      <c r="AU27" s="713" t="n">
        <f aca="false">O27/M27</f>
        <v>0.702247191011236</v>
      </c>
      <c r="AV27" s="713" t="n">
        <f aca="false">O27/N27</f>
        <v>0.806451612903226</v>
      </c>
      <c r="AW27" s="714" t="n">
        <f aca="false">O27/O27</f>
        <v>1</v>
      </c>
      <c r="BA27" s="716" t="s">
        <v>346</v>
      </c>
      <c r="BB27" s="717" t="s">
        <v>267</v>
      </c>
    </row>
    <row r="28" customFormat="false" ht="13.2" hidden="false" customHeight="false" outlineLevel="0" collapsed="false">
      <c r="A28" s="697" t="s">
        <v>348</v>
      </c>
      <c r="B28" s="698" t="s">
        <v>349</v>
      </c>
      <c r="C28" s="699" t="n">
        <v>0.111</v>
      </c>
      <c r="D28" s="700" t="n">
        <v>0.081</v>
      </c>
      <c r="E28" s="700" t="n">
        <v>0.045</v>
      </c>
      <c r="F28" s="701" t="n">
        <v>0</v>
      </c>
      <c r="G28" s="699" t="n">
        <v>0.031</v>
      </c>
      <c r="H28" s="700" t="n">
        <v>0.023</v>
      </c>
      <c r="I28" s="701" t="n">
        <v>0</v>
      </c>
      <c r="J28" s="699" t="n">
        <v>0.023</v>
      </c>
      <c r="K28" s="701" t="n">
        <v>0</v>
      </c>
      <c r="L28" s="702" t="n">
        <v>0.186</v>
      </c>
      <c r="M28" s="703" t="n">
        <v>0.178</v>
      </c>
      <c r="N28" s="703" t="n">
        <v>0.155</v>
      </c>
      <c r="O28" s="703" t="n">
        <v>0.125</v>
      </c>
      <c r="P28" s="703" t="n">
        <v>0.163</v>
      </c>
      <c r="Q28" s="703" t="n">
        <v>0.156</v>
      </c>
      <c r="R28" s="703" t="n">
        <v>0.155</v>
      </c>
      <c r="S28" s="703" t="n">
        <v>0.148</v>
      </c>
      <c r="T28" s="703" t="n">
        <v>0.133</v>
      </c>
      <c r="U28" s="703" t="n">
        <v>0.125</v>
      </c>
      <c r="V28" s="703" t="n">
        <v>0.12</v>
      </c>
      <c r="W28" s="703" t="n">
        <v>0.132</v>
      </c>
      <c r="X28" s="703" t="n">
        <v>0.112</v>
      </c>
      <c r="Y28" s="703" t="n">
        <v>0.097</v>
      </c>
      <c r="Z28" s="703" t="n">
        <v>0.102</v>
      </c>
      <c r="AA28" s="703" t="n">
        <v>0.089</v>
      </c>
      <c r="AB28" s="703" t="n">
        <v>0.089</v>
      </c>
      <c r="AC28" s="704" t="n">
        <v>0.066</v>
      </c>
      <c r="AD28" s="705" t="n">
        <v>0</v>
      </c>
      <c r="AE28" s="706" t="n">
        <v>0.021</v>
      </c>
      <c r="AF28" s="656"/>
      <c r="AG28" s="697" t="s">
        <v>348</v>
      </c>
      <c r="AH28" s="707" t="s">
        <v>349</v>
      </c>
      <c r="AI28" s="708" t="n">
        <f aca="false">J28/L28</f>
        <v>0.123655913978495</v>
      </c>
      <c r="AJ28" s="709" t="n">
        <f aca="false">J28/M28</f>
        <v>0.129213483146067</v>
      </c>
      <c r="AK28" s="709" t="n">
        <f aca="false">J28/N28</f>
        <v>0.148387096774194</v>
      </c>
      <c r="AL28" s="710" t="n">
        <f aca="false">J28/O28</f>
        <v>0.184</v>
      </c>
      <c r="AM28" s="656"/>
      <c r="AN28" s="656"/>
      <c r="AO28" s="656"/>
      <c r="AQ28" s="0"/>
      <c r="AR28" s="697" t="s">
        <v>348</v>
      </c>
      <c r="AS28" s="707" t="s">
        <v>349</v>
      </c>
      <c r="AT28" s="712" t="n">
        <f aca="false">O28/L28</f>
        <v>0.672043010752688</v>
      </c>
      <c r="AU28" s="713" t="n">
        <f aca="false">O28/M28</f>
        <v>0.702247191011236</v>
      </c>
      <c r="AV28" s="713" t="n">
        <f aca="false">O28/N28</f>
        <v>0.806451612903226</v>
      </c>
      <c r="AW28" s="714" t="n">
        <f aca="false">O28/O28</f>
        <v>1</v>
      </c>
      <c r="BA28" s="716" t="s">
        <v>348</v>
      </c>
      <c r="BB28" s="717" t="s">
        <v>311</v>
      </c>
    </row>
    <row r="29" customFormat="false" ht="13.2" hidden="false" customHeight="false" outlineLevel="0" collapsed="false">
      <c r="A29" s="697" t="s">
        <v>350</v>
      </c>
      <c r="B29" s="698" t="s">
        <v>351</v>
      </c>
      <c r="C29" s="699" t="n">
        <v>0.111</v>
      </c>
      <c r="D29" s="700" t="n">
        <v>0.081</v>
      </c>
      <c r="E29" s="700" t="n">
        <v>0.045</v>
      </c>
      <c r="F29" s="701" t="n">
        <v>0</v>
      </c>
      <c r="G29" s="699" t="n">
        <v>0.031</v>
      </c>
      <c r="H29" s="700" t="n">
        <v>0.023</v>
      </c>
      <c r="I29" s="701" t="n">
        <v>0</v>
      </c>
      <c r="J29" s="699" t="n">
        <v>0.023</v>
      </c>
      <c r="K29" s="701" t="n">
        <v>0</v>
      </c>
      <c r="L29" s="702" t="n">
        <v>0.186</v>
      </c>
      <c r="M29" s="703" t="n">
        <v>0.178</v>
      </c>
      <c r="N29" s="703" t="n">
        <v>0.155</v>
      </c>
      <c r="O29" s="703" t="n">
        <v>0.125</v>
      </c>
      <c r="P29" s="703" t="n">
        <v>0.163</v>
      </c>
      <c r="Q29" s="703" t="n">
        <v>0.156</v>
      </c>
      <c r="R29" s="703" t="n">
        <v>0.155</v>
      </c>
      <c r="S29" s="703" t="n">
        <v>0.148</v>
      </c>
      <c r="T29" s="703" t="n">
        <v>0.133</v>
      </c>
      <c r="U29" s="703" t="n">
        <v>0.125</v>
      </c>
      <c r="V29" s="703" t="n">
        <v>0.12</v>
      </c>
      <c r="W29" s="703" t="n">
        <v>0.132</v>
      </c>
      <c r="X29" s="703" t="n">
        <v>0.112</v>
      </c>
      <c r="Y29" s="703" t="n">
        <v>0.097</v>
      </c>
      <c r="Z29" s="703" t="n">
        <v>0.102</v>
      </c>
      <c r="AA29" s="703" t="n">
        <v>0.089</v>
      </c>
      <c r="AB29" s="703" t="n">
        <v>0.089</v>
      </c>
      <c r="AC29" s="704" t="n">
        <v>0.066</v>
      </c>
      <c r="AD29" s="705" t="n">
        <v>0</v>
      </c>
      <c r="AE29" s="706" t="n">
        <v>0.021</v>
      </c>
      <c r="AF29" s="656"/>
      <c r="AG29" s="697" t="s">
        <v>350</v>
      </c>
      <c r="AH29" s="707" t="s">
        <v>351</v>
      </c>
      <c r="AI29" s="708" t="n">
        <f aca="false">J29/L29</f>
        <v>0.123655913978495</v>
      </c>
      <c r="AJ29" s="709" t="n">
        <f aca="false">J29/M29</f>
        <v>0.129213483146067</v>
      </c>
      <c r="AK29" s="709" t="n">
        <f aca="false">J29/N29</f>
        <v>0.148387096774194</v>
      </c>
      <c r="AL29" s="710" t="n">
        <f aca="false">J29/O29</f>
        <v>0.184</v>
      </c>
      <c r="AM29" s="656"/>
      <c r="AN29" s="656"/>
      <c r="AO29" s="656"/>
      <c r="AQ29" s="656"/>
      <c r="AR29" s="697" t="s">
        <v>350</v>
      </c>
      <c r="AS29" s="707" t="s">
        <v>351</v>
      </c>
      <c r="AT29" s="712" t="n">
        <f aca="false">O29/L29</f>
        <v>0.672043010752688</v>
      </c>
      <c r="AU29" s="713" t="n">
        <f aca="false">O29/M29</f>
        <v>0.702247191011236</v>
      </c>
      <c r="AV29" s="713" t="n">
        <f aca="false">O29/N29</f>
        <v>0.806451612903226</v>
      </c>
      <c r="AW29" s="714" t="n">
        <f aca="false">O29/O29</f>
        <v>1</v>
      </c>
      <c r="BA29" s="716" t="s">
        <v>350</v>
      </c>
      <c r="BB29" s="717" t="s">
        <v>311</v>
      </c>
    </row>
    <row r="30" customFormat="false" ht="13.2" hidden="false" customHeight="false" outlineLevel="0" collapsed="false">
      <c r="A30" s="697" t="s">
        <v>352</v>
      </c>
      <c r="B30" s="698" t="s">
        <v>353</v>
      </c>
      <c r="C30" s="699" t="n">
        <v>0.111</v>
      </c>
      <c r="D30" s="700" t="n">
        <v>0.081</v>
      </c>
      <c r="E30" s="700" t="n">
        <v>0.045</v>
      </c>
      <c r="F30" s="701" t="n">
        <v>0</v>
      </c>
      <c r="G30" s="699" t="n">
        <v>0.031</v>
      </c>
      <c r="H30" s="700" t="n">
        <v>0.023</v>
      </c>
      <c r="I30" s="701" t="n">
        <v>0</v>
      </c>
      <c r="J30" s="699" t="n">
        <v>0.023</v>
      </c>
      <c r="K30" s="701" t="n">
        <v>0</v>
      </c>
      <c r="L30" s="702" t="n">
        <v>0.186</v>
      </c>
      <c r="M30" s="703" t="n">
        <v>0.178</v>
      </c>
      <c r="N30" s="703" t="n">
        <v>0.155</v>
      </c>
      <c r="O30" s="703" t="n">
        <v>0.125</v>
      </c>
      <c r="P30" s="703" t="n">
        <v>0.163</v>
      </c>
      <c r="Q30" s="703" t="n">
        <v>0.156</v>
      </c>
      <c r="R30" s="703" t="n">
        <v>0.155</v>
      </c>
      <c r="S30" s="703" t="n">
        <v>0.148</v>
      </c>
      <c r="T30" s="703" t="n">
        <v>0.133</v>
      </c>
      <c r="U30" s="703" t="n">
        <v>0.125</v>
      </c>
      <c r="V30" s="703" t="n">
        <v>0.12</v>
      </c>
      <c r="W30" s="703" t="n">
        <v>0.132</v>
      </c>
      <c r="X30" s="703" t="n">
        <v>0.112</v>
      </c>
      <c r="Y30" s="703" t="n">
        <v>0.097</v>
      </c>
      <c r="Z30" s="703" t="n">
        <v>0.102</v>
      </c>
      <c r="AA30" s="703" t="n">
        <v>0.089</v>
      </c>
      <c r="AB30" s="703" t="n">
        <v>0.089</v>
      </c>
      <c r="AC30" s="704" t="n">
        <v>0.066</v>
      </c>
      <c r="AD30" s="705" t="n">
        <v>0</v>
      </c>
      <c r="AE30" s="706" t="n">
        <v>0.021</v>
      </c>
      <c r="AF30" s="656"/>
      <c r="AG30" s="697" t="s">
        <v>352</v>
      </c>
      <c r="AH30" s="707" t="s">
        <v>353</v>
      </c>
      <c r="AI30" s="708" t="n">
        <f aca="false">J30/L30</f>
        <v>0.123655913978495</v>
      </c>
      <c r="AJ30" s="709" t="n">
        <f aca="false">J30/M30</f>
        <v>0.129213483146067</v>
      </c>
      <c r="AK30" s="709" t="n">
        <f aca="false">J30/N30</f>
        <v>0.148387096774194</v>
      </c>
      <c r="AL30" s="710" t="n">
        <f aca="false">J30/O30</f>
        <v>0.184</v>
      </c>
      <c r="AM30" s="656"/>
      <c r="AN30" s="656"/>
      <c r="AO30" s="656"/>
      <c r="AQ30" s="656"/>
      <c r="AR30" s="697" t="s">
        <v>352</v>
      </c>
      <c r="AS30" s="707" t="s">
        <v>353</v>
      </c>
      <c r="AT30" s="712" t="n">
        <f aca="false">O30/L30</f>
        <v>0.672043010752688</v>
      </c>
      <c r="AU30" s="713" t="n">
        <f aca="false">O30/M30</f>
        <v>0.702247191011236</v>
      </c>
      <c r="AV30" s="713" t="n">
        <f aca="false">O30/N30</f>
        <v>0.806451612903226</v>
      </c>
      <c r="AW30" s="714" t="n">
        <f aca="false">O30/O30</f>
        <v>1</v>
      </c>
      <c r="BA30" s="716" t="s">
        <v>352</v>
      </c>
      <c r="BB30" s="717" t="s">
        <v>311</v>
      </c>
    </row>
    <row r="31" customFormat="false" ht="13.2" hidden="false" customHeight="false" outlineLevel="0" collapsed="false">
      <c r="A31" s="697" t="s">
        <v>354</v>
      </c>
      <c r="B31" s="698" t="s">
        <v>355</v>
      </c>
      <c r="C31" s="699" t="n">
        <v>0.083</v>
      </c>
      <c r="D31" s="700" t="n">
        <v>0.06</v>
      </c>
      <c r="E31" s="700" t="n">
        <v>0.033</v>
      </c>
      <c r="F31" s="701" t="n">
        <v>0</v>
      </c>
      <c r="G31" s="699" t="n">
        <v>0.027</v>
      </c>
      <c r="H31" s="700" t="n">
        <v>0.023</v>
      </c>
      <c r="I31" s="701" t="n">
        <v>0</v>
      </c>
      <c r="J31" s="699" t="n">
        <v>0.016</v>
      </c>
      <c r="K31" s="701" t="n">
        <v>0</v>
      </c>
      <c r="L31" s="702" t="n">
        <v>0.14</v>
      </c>
      <c r="M31" s="703" t="n">
        <v>0.136</v>
      </c>
      <c r="N31" s="703" t="n">
        <v>0.113</v>
      </c>
      <c r="O31" s="703" t="n">
        <v>0.09</v>
      </c>
      <c r="P31" s="703" t="n">
        <v>0.124</v>
      </c>
      <c r="Q31" s="703" t="n">
        <v>0.117</v>
      </c>
      <c r="R31" s="703" t="n">
        <v>0.12</v>
      </c>
      <c r="S31" s="703" t="n">
        <v>0.113</v>
      </c>
      <c r="T31" s="703" t="n">
        <v>0.101</v>
      </c>
      <c r="U31" s="703" t="n">
        <v>0.097</v>
      </c>
      <c r="V31" s="703" t="n">
        <v>0.09</v>
      </c>
      <c r="W31" s="703" t="n">
        <v>0.097</v>
      </c>
      <c r="X31" s="703" t="n">
        <v>0.086</v>
      </c>
      <c r="Y31" s="703" t="n">
        <v>0.074</v>
      </c>
      <c r="Z31" s="703" t="n">
        <v>0.074</v>
      </c>
      <c r="AA31" s="703" t="n">
        <v>0.07</v>
      </c>
      <c r="AB31" s="703" t="n">
        <v>0.063</v>
      </c>
      <c r="AC31" s="704" t="n">
        <v>0.047</v>
      </c>
      <c r="AD31" s="705" t="n">
        <v>0</v>
      </c>
      <c r="AE31" s="706" t="n">
        <v>0.014</v>
      </c>
      <c r="AF31" s="656"/>
      <c r="AG31" s="697" t="s">
        <v>354</v>
      </c>
      <c r="AH31" s="707" t="s">
        <v>355</v>
      </c>
      <c r="AI31" s="708" t="n">
        <f aca="false">J31/L31</f>
        <v>0.114285714285714</v>
      </c>
      <c r="AJ31" s="709" t="n">
        <f aca="false">J31/M31</f>
        <v>0.117647058823529</v>
      </c>
      <c r="AK31" s="709" t="n">
        <f aca="false">J31/N31</f>
        <v>0.141592920353982</v>
      </c>
      <c r="AL31" s="710" t="n">
        <f aca="false">J31/O31</f>
        <v>0.177777777777778</v>
      </c>
      <c r="AM31" s="656"/>
      <c r="AN31" s="656"/>
      <c r="AO31" s="656"/>
      <c r="AQ31" s="656"/>
      <c r="AR31" s="697" t="s">
        <v>354</v>
      </c>
      <c r="AS31" s="707" t="s">
        <v>355</v>
      </c>
      <c r="AT31" s="712" t="n">
        <f aca="false">O31/L31</f>
        <v>0.642857142857143</v>
      </c>
      <c r="AU31" s="713" t="n">
        <f aca="false">O31/M31</f>
        <v>0.661764705882353</v>
      </c>
      <c r="AV31" s="713" t="n">
        <f aca="false">O31/N31</f>
        <v>0.79646017699115</v>
      </c>
      <c r="AW31" s="714" t="n">
        <f aca="false">O31/O31</f>
        <v>1</v>
      </c>
      <c r="BA31" s="720" t="s">
        <v>354</v>
      </c>
      <c r="BB31" s="717" t="s">
        <v>267</v>
      </c>
    </row>
    <row r="32" customFormat="false" ht="13.2" hidden="false" customHeight="false" outlineLevel="0" collapsed="false">
      <c r="A32" s="697" t="s">
        <v>356</v>
      </c>
      <c r="B32" s="698" t="s">
        <v>357</v>
      </c>
      <c r="C32" s="699" t="n">
        <v>0.083</v>
      </c>
      <c r="D32" s="700" t="n">
        <v>0.06</v>
      </c>
      <c r="E32" s="700" t="n">
        <v>0.033</v>
      </c>
      <c r="F32" s="701" t="n">
        <v>0</v>
      </c>
      <c r="G32" s="699" t="n">
        <v>0.027</v>
      </c>
      <c r="H32" s="700" t="n">
        <v>0.023</v>
      </c>
      <c r="I32" s="701" t="n">
        <v>0</v>
      </c>
      <c r="J32" s="699" t="n">
        <v>0.016</v>
      </c>
      <c r="K32" s="701" t="n">
        <v>0</v>
      </c>
      <c r="L32" s="702" t="n">
        <v>0.14</v>
      </c>
      <c r="M32" s="703" t="n">
        <v>0.136</v>
      </c>
      <c r="N32" s="703" t="n">
        <v>0.113</v>
      </c>
      <c r="O32" s="703" t="n">
        <v>0.09</v>
      </c>
      <c r="P32" s="703" t="n">
        <v>0.124</v>
      </c>
      <c r="Q32" s="703" t="n">
        <v>0.117</v>
      </c>
      <c r="R32" s="703" t="n">
        <v>0.12</v>
      </c>
      <c r="S32" s="703" t="n">
        <v>0.113</v>
      </c>
      <c r="T32" s="703" t="n">
        <v>0.101</v>
      </c>
      <c r="U32" s="703" t="n">
        <v>0.097</v>
      </c>
      <c r="V32" s="703" t="n">
        <v>0.09</v>
      </c>
      <c r="W32" s="703" t="n">
        <v>0.097</v>
      </c>
      <c r="X32" s="703" t="n">
        <v>0.086</v>
      </c>
      <c r="Y32" s="703" t="n">
        <v>0.074</v>
      </c>
      <c r="Z32" s="703" t="n">
        <v>0.074</v>
      </c>
      <c r="AA32" s="703" t="n">
        <v>0.07</v>
      </c>
      <c r="AB32" s="703" t="n">
        <v>0.063</v>
      </c>
      <c r="AC32" s="704" t="n">
        <v>0.047</v>
      </c>
      <c r="AD32" s="705" t="n">
        <v>0</v>
      </c>
      <c r="AE32" s="706" t="n">
        <v>0.014</v>
      </c>
      <c r="AF32" s="656"/>
      <c r="AG32" s="697" t="s">
        <v>356</v>
      </c>
      <c r="AH32" s="707" t="s">
        <v>357</v>
      </c>
      <c r="AI32" s="708" t="n">
        <f aca="false">J32/L32</f>
        <v>0.114285714285714</v>
      </c>
      <c r="AJ32" s="709" t="n">
        <f aca="false">J32/M32</f>
        <v>0.117647058823529</v>
      </c>
      <c r="AK32" s="709" t="n">
        <f aca="false">J32/N32</f>
        <v>0.141592920353982</v>
      </c>
      <c r="AL32" s="710" t="n">
        <f aca="false">J32/O32</f>
        <v>0.177777777777778</v>
      </c>
      <c r="AM32" s="656"/>
      <c r="AN32" s="656"/>
      <c r="AO32" s="656"/>
      <c r="AQ32" s="656"/>
      <c r="AR32" s="697" t="s">
        <v>356</v>
      </c>
      <c r="AS32" s="707" t="s">
        <v>357</v>
      </c>
      <c r="AT32" s="712" t="n">
        <f aca="false">O32/L32</f>
        <v>0.642857142857143</v>
      </c>
      <c r="AU32" s="713" t="n">
        <f aca="false">O32/M32</f>
        <v>0.661764705882353</v>
      </c>
      <c r="AV32" s="713" t="n">
        <f aca="false">O32/N32</f>
        <v>0.79646017699115</v>
      </c>
      <c r="AW32" s="714" t="n">
        <f aca="false">O32/O32</f>
        <v>1</v>
      </c>
      <c r="BA32" s="716" t="s">
        <v>356</v>
      </c>
      <c r="BB32" s="717" t="s">
        <v>267</v>
      </c>
    </row>
    <row r="33" customFormat="false" ht="13.2" hidden="false" customHeight="false" outlineLevel="0" collapsed="false">
      <c r="A33" s="697" t="s">
        <v>358</v>
      </c>
      <c r="B33" s="698" t="s">
        <v>359</v>
      </c>
      <c r="C33" s="699" t="n">
        <v>0.083</v>
      </c>
      <c r="D33" s="700" t="n">
        <v>0.06</v>
      </c>
      <c r="E33" s="700" t="n">
        <v>0.033</v>
      </c>
      <c r="F33" s="701" t="n">
        <v>0</v>
      </c>
      <c r="G33" s="699" t="n">
        <v>0.027</v>
      </c>
      <c r="H33" s="700" t="n">
        <v>0.023</v>
      </c>
      <c r="I33" s="701" t="n">
        <v>0</v>
      </c>
      <c r="J33" s="699" t="n">
        <v>0.016</v>
      </c>
      <c r="K33" s="701" t="n">
        <v>0</v>
      </c>
      <c r="L33" s="702" t="n">
        <v>0.14</v>
      </c>
      <c r="M33" s="703" t="n">
        <v>0.136</v>
      </c>
      <c r="N33" s="703" t="n">
        <v>0.113</v>
      </c>
      <c r="O33" s="703" t="n">
        <v>0.09</v>
      </c>
      <c r="P33" s="703" t="n">
        <v>0.124</v>
      </c>
      <c r="Q33" s="703" t="n">
        <v>0.117</v>
      </c>
      <c r="R33" s="703" t="n">
        <v>0.12</v>
      </c>
      <c r="S33" s="703" t="n">
        <v>0.113</v>
      </c>
      <c r="T33" s="703" t="n">
        <v>0.101</v>
      </c>
      <c r="U33" s="703" t="n">
        <v>0.097</v>
      </c>
      <c r="V33" s="703" t="n">
        <v>0.09</v>
      </c>
      <c r="W33" s="703" t="n">
        <v>0.097</v>
      </c>
      <c r="X33" s="703" t="n">
        <v>0.086</v>
      </c>
      <c r="Y33" s="703" t="n">
        <v>0.074</v>
      </c>
      <c r="Z33" s="703" t="n">
        <v>0.074</v>
      </c>
      <c r="AA33" s="703" t="n">
        <v>0.07</v>
      </c>
      <c r="AB33" s="703" t="n">
        <v>0.063</v>
      </c>
      <c r="AC33" s="704" t="n">
        <v>0.047</v>
      </c>
      <c r="AD33" s="705" t="n">
        <v>0</v>
      </c>
      <c r="AE33" s="706" t="n">
        <v>0.014</v>
      </c>
      <c r="AF33" s="656"/>
      <c r="AG33" s="697" t="s">
        <v>358</v>
      </c>
      <c r="AH33" s="707" t="s">
        <v>359</v>
      </c>
      <c r="AI33" s="708" t="n">
        <f aca="false">J33/L33</f>
        <v>0.114285714285714</v>
      </c>
      <c r="AJ33" s="709" t="n">
        <f aca="false">J33/M33</f>
        <v>0.117647058823529</v>
      </c>
      <c r="AK33" s="709" t="n">
        <f aca="false">J33/N33</f>
        <v>0.141592920353982</v>
      </c>
      <c r="AL33" s="710" t="n">
        <f aca="false">J33/O33</f>
        <v>0.177777777777778</v>
      </c>
      <c r="AM33" s="656"/>
      <c r="AN33" s="656"/>
      <c r="AO33" s="656"/>
      <c r="AQ33" s="656"/>
      <c r="AR33" s="697" t="s">
        <v>358</v>
      </c>
      <c r="AS33" s="707" t="s">
        <v>359</v>
      </c>
      <c r="AT33" s="712" t="n">
        <f aca="false">O33/L33</f>
        <v>0.642857142857143</v>
      </c>
      <c r="AU33" s="713" t="n">
        <f aca="false">O33/M33</f>
        <v>0.661764705882353</v>
      </c>
      <c r="AV33" s="713" t="n">
        <f aca="false">O33/N33</f>
        <v>0.79646017699115</v>
      </c>
      <c r="AW33" s="714" t="n">
        <f aca="false">O33/O33</f>
        <v>1</v>
      </c>
      <c r="BA33" s="716" t="s">
        <v>358</v>
      </c>
      <c r="BB33" s="717" t="s">
        <v>311</v>
      </c>
    </row>
    <row r="34" customFormat="false" ht="13.2" hidden="false" customHeight="false" outlineLevel="0" collapsed="false">
      <c r="A34" s="697" t="s">
        <v>360</v>
      </c>
      <c r="B34" s="698" t="s">
        <v>361</v>
      </c>
      <c r="C34" s="699" t="n">
        <v>0.083</v>
      </c>
      <c r="D34" s="700" t="n">
        <v>0.06</v>
      </c>
      <c r="E34" s="700" t="n">
        <v>0.033</v>
      </c>
      <c r="F34" s="701" t="n">
        <v>0</v>
      </c>
      <c r="G34" s="699" t="n">
        <v>0.027</v>
      </c>
      <c r="H34" s="700" t="n">
        <v>0.023</v>
      </c>
      <c r="I34" s="701" t="n">
        <v>0</v>
      </c>
      <c r="J34" s="699" t="n">
        <v>0.016</v>
      </c>
      <c r="K34" s="701" t="n">
        <v>0</v>
      </c>
      <c r="L34" s="702" t="n">
        <v>0.14</v>
      </c>
      <c r="M34" s="703" t="n">
        <v>0.136</v>
      </c>
      <c r="N34" s="703" t="n">
        <v>0.113</v>
      </c>
      <c r="O34" s="703" t="n">
        <v>0.09</v>
      </c>
      <c r="P34" s="703" t="n">
        <v>0.124</v>
      </c>
      <c r="Q34" s="703" t="n">
        <v>0.117</v>
      </c>
      <c r="R34" s="703" t="n">
        <v>0.12</v>
      </c>
      <c r="S34" s="703" t="n">
        <v>0.113</v>
      </c>
      <c r="T34" s="703" t="n">
        <v>0.101</v>
      </c>
      <c r="U34" s="703" t="n">
        <v>0.097</v>
      </c>
      <c r="V34" s="703" t="n">
        <v>0.09</v>
      </c>
      <c r="W34" s="703" t="n">
        <v>0.097</v>
      </c>
      <c r="X34" s="703" t="n">
        <v>0.086</v>
      </c>
      <c r="Y34" s="703" t="n">
        <v>0.074</v>
      </c>
      <c r="Z34" s="703" t="n">
        <v>0.074</v>
      </c>
      <c r="AA34" s="703" t="n">
        <v>0.07</v>
      </c>
      <c r="AB34" s="703" t="n">
        <v>0.063</v>
      </c>
      <c r="AC34" s="704" t="n">
        <v>0.047</v>
      </c>
      <c r="AD34" s="705" t="n">
        <v>0</v>
      </c>
      <c r="AE34" s="706" t="n">
        <v>0.014</v>
      </c>
      <c r="AF34" s="656"/>
      <c r="AG34" s="697" t="s">
        <v>360</v>
      </c>
      <c r="AH34" s="707" t="s">
        <v>361</v>
      </c>
      <c r="AI34" s="708" t="n">
        <f aca="false">J34/L34</f>
        <v>0.114285714285714</v>
      </c>
      <c r="AJ34" s="709" t="n">
        <f aca="false">J34/M34</f>
        <v>0.117647058823529</v>
      </c>
      <c r="AK34" s="709" t="n">
        <f aca="false">J34/N34</f>
        <v>0.141592920353982</v>
      </c>
      <c r="AL34" s="710" t="n">
        <f aca="false">J34/O34</f>
        <v>0.177777777777778</v>
      </c>
      <c r="AM34" s="656"/>
      <c r="AN34" s="656"/>
      <c r="AO34" s="656"/>
      <c r="AQ34" s="656"/>
      <c r="AR34" s="697" t="s">
        <v>360</v>
      </c>
      <c r="AS34" s="707" t="s">
        <v>361</v>
      </c>
      <c r="AT34" s="712" t="n">
        <f aca="false">O34/L34</f>
        <v>0.642857142857143</v>
      </c>
      <c r="AU34" s="713" t="n">
        <f aca="false">O34/M34</f>
        <v>0.661764705882353</v>
      </c>
      <c r="AV34" s="713" t="n">
        <f aca="false">O34/N34</f>
        <v>0.79646017699115</v>
      </c>
      <c r="AW34" s="714" t="n">
        <f aca="false">O34/O34</f>
        <v>1</v>
      </c>
      <c r="BA34" s="716" t="s">
        <v>360</v>
      </c>
      <c r="BB34" s="717" t="s">
        <v>311</v>
      </c>
    </row>
    <row r="35" customFormat="false" ht="13.2" hidden="false" customHeight="false" outlineLevel="0" collapsed="false">
      <c r="A35" s="697" t="s">
        <v>362</v>
      </c>
      <c r="B35" s="698" t="s">
        <v>363</v>
      </c>
      <c r="C35" s="699" t="n">
        <v>0.039</v>
      </c>
      <c r="D35" s="700" t="n">
        <v>0.029</v>
      </c>
      <c r="E35" s="700" t="n">
        <v>0.016</v>
      </c>
      <c r="F35" s="701" t="n">
        <v>0</v>
      </c>
      <c r="G35" s="699" t="n">
        <v>0.021</v>
      </c>
      <c r="H35" s="700" t="n">
        <v>0.017</v>
      </c>
      <c r="I35" s="701" t="n">
        <v>0</v>
      </c>
      <c r="J35" s="699" t="n">
        <v>0.008</v>
      </c>
      <c r="K35" s="701" t="n">
        <v>0</v>
      </c>
      <c r="L35" s="702" t="n">
        <v>0.075</v>
      </c>
      <c r="M35" s="703" t="n">
        <v>0.071</v>
      </c>
      <c r="N35" s="703" t="n">
        <v>0.054</v>
      </c>
      <c r="O35" s="703" t="n">
        <v>0.044</v>
      </c>
      <c r="P35" s="703" t="n">
        <v>0.067</v>
      </c>
      <c r="Q35" s="703" t="n">
        <v>0.065</v>
      </c>
      <c r="R35" s="703" t="n">
        <v>0.063</v>
      </c>
      <c r="S35" s="703" t="n">
        <v>0.061</v>
      </c>
      <c r="T35" s="703" t="n">
        <v>0.057</v>
      </c>
      <c r="U35" s="703" t="n">
        <v>0.053</v>
      </c>
      <c r="V35" s="703" t="n">
        <v>0.052</v>
      </c>
      <c r="W35" s="703" t="n">
        <v>0.046</v>
      </c>
      <c r="X35" s="703" t="n">
        <v>0.048</v>
      </c>
      <c r="Y35" s="703" t="n">
        <v>0.044</v>
      </c>
      <c r="Z35" s="703" t="n">
        <v>0.036</v>
      </c>
      <c r="AA35" s="703" t="n">
        <v>0.04</v>
      </c>
      <c r="AB35" s="703" t="n">
        <v>0.031</v>
      </c>
      <c r="AC35" s="704" t="n">
        <v>0.023</v>
      </c>
      <c r="AD35" s="705" t="n">
        <v>0</v>
      </c>
      <c r="AE35" s="706" t="n">
        <v>0.007</v>
      </c>
      <c r="AF35" s="656"/>
      <c r="AG35" s="697" t="s">
        <v>362</v>
      </c>
      <c r="AH35" s="707" t="s">
        <v>363</v>
      </c>
      <c r="AI35" s="708" t="n">
        <f aca="false">J35/L35</f>
        <v>0.106666666666667</v>
      </c>
      <c r="AJ35" s="709" t="n">
        <f aca="false">J35/M35</f>
        <v>0.112676056338028</v>
      </c>
      <c r="AK35" s="709" t="n">
        <f aca="false">J35/N35</f>
        <v>0.148148148148148</v>
      </c>
      <c r="AL35" s="710" t="n">
        <f aca="false">J35/O35</f>
        <v>0.181818181818182</v>
      </c>
      <c r="AM35" s="656"/>
      <c r="AN35" s="656"/>
      <c r="AO35" s="656"/>
      <c r="AQ35" s="656"/>
      <c r="AR35" s="697" t="s">
        <v>362</v>
      </c>
      <c r="AS35" s="707" t="s">
        <v>363</v>
      </c>
      <c r="AT35" s="712" t="n">
        <f aca="false">O35/L35</f>
        <v>0.586666666666667</v>
      </c>
      <c r="AU35" s="713" t="n">
        <f aca="false">O35/M35</f>
        <v>0.619718309859155</v>
      </c>
      <c r="AV35" s="713" t="n">
        <f aca="false">O35/N35</f>
        <v>0.814814814814815</v>
      </c>
      <c r="AW35" s="714" t="n">
        <f aca="false">O35/O35</f>
        <v>1</v>
      </c>
      <c r="BA35" s="720" t="s">
        <v>362</v>
      </c>
      <c r="BB35" s="717" t="s">
        <v>267</v>
      </c>
    </row>
    <row r="36" customFormat="false" ht="13.2" hidden="false" customHeight="false" outlineLevel="0" collapsed="false">
      <c r="A36" s="697" t="s">
        <v>364</v>
      </c>
      <c r="B36" s="698" t="s">
        <v>365</v>
      </c>
      <c r="C36" s="699" t="n">
        <v>0.039</v>
      </c>
      <c r="D36" s="700" t="n">
        <v>0.029</v>
      </c>
      <c r="E36" s="700" t="n">
        <v>0.016</v>
      </c>
      <c r="F36" s="701" t="n">
        <v>0</v>
      </c>
      <c r="G36" s="699" t="n">
        <v>0.021</v>
      </c>
      <c r="H36" s="700" t="n">
        <v>0.017</v>
      </c>
      <c r="I36" s="701" t="n">
        <v>0</v>
      </c>
      <c r="J36" s="699" t="n">
        <v>0.008</v>
      </c>
      <c r="K36" s="701" t="n">
        <v>0</v>
      </c>
      <c r="L36" s="702" t="n">
        <v>0.075</v>
      </c>
      <c r="M36" s="703" t="n">
        <v>0.071</v>
      </c>
      <c r="N36" s="703" t="n">
        <v>0.054</v>
      </c>
      <c r="O36" s="703" t="n">
        <v>0.044</v>
      </c>
      <c r="P36" s="703" t="n">
        <v>0.067</v>
      </c>
      <c r="Q36" s="703" t="n">
        <v>0.065</v>
      </c>
      <c r="R36" s="703" t="n">
        <v>0.063</v>
      </c>
      <c r="S36" s="703" t="n">
        <v>0.061</v>
      </c>
      <c r="T36" s="703" t="n">
        <v>0.057</v>
      </c>
      <c r="U36" s="703" t="n">
        <v>0.053</v>
      </c>
      <c r="V36" s="703" t="n">
        <v>0.052</v>
      </c>
      <c r="W36" s="703" t="n">
        <v>0.046</v>
      </c>
      <c r="X36" s="703" t="n">
        <v>0.048</v>
      </c>
      <c r="Y36" s="703" t="n">
        <v>0.044</v>
      </c>
      <c r="Z36" s="703" t="n">
        <v>0.036</v>
      </c>
      <c r="AA36" s="703" t="n">
        <v>0.04</v>
      </c>
      <c r="AB36" s="703" t="n">
        <v>0.031</v>
      </c>
      <c r="AC36" s="704" t="n">
        <v>0.023</v>
      </c>
      <c r="AD36" s="705" t="n">
        <v>0</v>
      </c>
      <c r="AE36" s="706" t="n">
        <v>0.007</v>
      </c>
      <c r="AF36" s="656"/>
      <c r="AG36" s="697" t="s">
        <v>364</v>
      </c>
      <c r="AH36" s="707" t="s">
        <v>365</v>
      </c>
      <c r="AI36" s="708" t="n">
        <f aca="false">J36/L36</f>
        <v>0.106666666666667</v>
      </c>
      <c r="AJ36" s="709" t="n">
        <f aca="false">J36/M36</f>
        <v>0.112676056338028</v>
      </c>
      <c r="AK36" s="709" t="n">
        <f aca="false">J36/N36</f>
        <v>0.148148148148148</v>
      </c>
      <c r="AL36" s="710" t="n">
        <f aca="false">J36/O36</f>
        <v>0.181818181818182</v>
      </c>
      <c r="AM36" s="656"/>
      <c r="AN36" s="656"/>
      <c r="AO36" s="656"/>
      <c r="AQ36" s="656"/>
      <c r="AR36" s="697" t="s">
        <v>364</v>
      </c>
      <c r="AS36" s="707" t="s">
        <v>365</v>
      </c>
      <c r="AT36" s="712" t="n">
        <f aca="false">O36/L36</f>
        <v>0.586666666666667</v>
      </c>
      <c r="AU36" s="713" t="n">
        <f aca="false">O36/M36</f>
        <v>0.619718309859155</v>
      </c>
      <c r="AV36" s="713" t="n">
        <f aca="false">O36/N36</f>
        <v>0.814814814814815</v>
      </c>
      <c r="AW36" s="714" t="n">
        <f aca="false">O36/O36</f>
        <v>1</v>
      </c>
      <c r="BA36" s="716" t="s">
        <v>364</v>
      </c>
      <c r="BB36" s="717" t="s">
        <v>311</v>
      </c>
    </row>
    <row r="37" customFormat="false" ht="13.2" hidden="false" customHeight="false" outlineLevel="0" collapsed="false">
      <c r="A37" s="697" t="s">
        <v>366</v>
      </c>
      <c r="B37" s="698" t="s">
        <v>367</v>
      </c>
      <c r="C37" s="699" t="n">
        <v>0.039</v>
      </c>
      <c r="D37" s="700" t="n">
        <v>0.029</v>
      </c>
      <c r="E37" s="700" t="n">
        <v>0.016</v>
      </c>
      <c r="F37" s="701" t="n">
        <v>0</v>
      </c>
      <c r="G37" s="699" t="n">
        <v>0.021</v>
      </c>
      <c r="H37" s="700" t="n">
        <v>0.017</v>
      </c>
      <c r="I37" s="701" t="n">
        <v>0</v>
      </c>
      <c r="J37" s="699" t="n">
        <v>0.008</v>
      </c>
      <c r="K37" s="701" t="n">
        <v>0</v>
      </c>
      <c r="L37" s="702" t="n">
        <v>0.075</v>
      </c>
      <c r="M37" s="703" t="n">
        <v>0.071</v>
      </c>
      <c r="N37" s="703" t="n">
        <v>0.054</v>
      </c>
      <c r="O37" s="703" t="n">
        <v>0.044</v>
      </c>
      <c r="P37" s="703" t="n">
        <v>0.067</v>
      </c>
      <c r="Q37" s="703" t="n">
        <v>0.065</v>
      </c>
      <c r="R37" s="703" t="n">
        <v>0.063</v>
      </c>
      <c r="S37" s="703" t="n">
        <v>0.061</v>
      </c>
      <c r="T37" s="703" t="n">
        <v>0.057</v>
      </c>
      <c r="U37" s="703" t="n">
        <v>0.053</v>
      </c>
      <c r="V37" s="703" t="n">
        <v>0.052</v>
      </c>
      <c r="W37" s="703" t="n">
        <v>0.046</v>
      </c>
      <c r="X37" s="703" t="n">
        <v>0.048</v>
      </c>
      <c r="Y37" s="703" t="n">
        <v>0.044</v>
      </c>
      <c r="Z37" s="703" t="n">
        <v>0.036</v>
      </c>
      <c r="AA37" s="703" t="n">
        <v>0.04</v>
      </c>
      <c r="AB37" s="703" t="n">
        <v>0.031</v>
      </c>
      <c r="AC37" s="704" t="n">
        <v>0.023</v>
      </c>
      <c r="AD37" s="705" t="n">
        <v>0</v>
      </c>
      <c r="AE37" s="706" t="n">
        <v>0.007</v>
      </c>
      <c r="AF37" s="656"/>
      <c r="AG37" s="697" t="s">
        <v>366</v>
      </c>
      <c r="AH37" s="707" t="s">
        <v>367</v>
      </c>
      <c r="AI37" s="708" t="n">
        <f aca="false">J37/L37</f>
        <v>0.106666666666667</v>
      </c>
      <c r="AJ37" s="709" t="n">
        <f aca="false">J37/M37</f>
        <v>0.112676056338028</v>
      </c>
      <c r="AK37" s="709" t="n">
        <f aca="false">J37/N37</f>
        <v>0.148148148148148</v>
      </c>
      <c r="AL37" s="710" t="n">
        <f aca="false">J37/O37</f>
        <v>0.181818181818182</v>
      </c>
      <c r="AM37" s="656"/>
      <c r="AN37" s="656"/>
      <c r="AO37" s="656"/>
      <c r="AQ37" s="656"/>
      <c r="AR37" s="697" t="s">
        <v>366</v>
      </c>
      <c r="AS37" s="707" t="s">
        <v>367</v>
      </c>
      <c r="AT37" s="712" t="n">
        <f aca="false">O37/L37</f>
        <v>0.586666666666667</v>
      </c>
      <c r="AU37" s="713" t="n">
        <f aca="false">O37/M37</f>
        <v>0.619718309859155</v>
      </c>
      <c r="AV37" s="713" t="n">
        <f aca="false">O37/N37</f>
        <v>0.814814814814815</v>
      </c>
      <c r="AW37" s="714" t="n">
        <f aca="false">O37/O37</f>
        <v>1</v>
      </c>
      <c r="BA37" s="716" t="s">
        <v>366</v>
      </c>
      <c r="BB37" s="717" t="s">
        <v>311</v>
      </c>
    </row>
    <row r="38" customFormat="false" ht="13.2" hidden="false" customHeight="false" outlineLevel="0" collapsed="false">
      <c r="A38" s="697" t="s">
        <v>368</v>
      </c>
      <c r="B38" s="698" t="s">
        <v>369</v>
      </c>
      <c r="C38" s="699" t="n">
        <v>0.026</v>
      </c>
      <c r="D38" s="700" t="n">
        <v>0.019</v>
      </c>
      <c r="E38" s="700" t="n">
        <v>0.01</v>
      </c>
      <c r="F38" s="701" t="n">
        <v>0</v>
      </c>
      <c r="G38" s="699" t="n">
        <v>0.015</v>
      </c>
      <c r="H38" s="700" t="n">
        <v>0.011</v>
      </c>
      <c r="I38" s="701" t="n">
        <v>0</v>
      </c>
      <c r="J38" s="699" t="n">
        <v>0.005</v>
      </c>
      <c r="K38" s="701" t="n">
        <v>0</v>
      </c>
      <c r="L38" s="702" t="n">
        <v>0.051</v>
      </c>
      <c r="M38" s="703" t="n">
        <v>0.047</v>
      </c>
      <c r="N38" s="703" t="n">
        <v>0.036</v>
      </c>
      <c r="O38" s="703" t="n">
        <v>0.029</v>
      </c>
      <c r="P38" s="703" t="n">
        <v>0.046</v>
      </c>
      <c r="Q38" s="703" t="n">
        <v>0.044</v>
      </c>
      <c r="R38" s="703" t="n">
        <v>0.042</v>
      </c>
      <c r="S38" s="703" t="n">
        <v>0.04</v>
      </c>
      <c r="T38" s="703" t="n">
        <v>0.039</v>
      </c>
      <c r="U38" s="703" t="n">
        <v>0.035</v>
      </c>
      <c r="V38" s="703" t="n">
        <v>0.035</v>
      </c>
      <c r="W38" s="703" t="n">
        <v>0.031</v>
      </c>
      <c r="X38" s="703" t="n">
        <v>0.031</v>
      </c>
      <c r="Y38" s="703" t="n">
        <v>0.03</v>
      </c>
      <c r="Z38" s="703" t="n">
        <v>0.024</v>
      </c>
      <c r="AA38" s="703" t="n">
        <v>0.026</v>
      </c>
      <c r="AB38" s="703" t="n">
        <v>0.02</v>
      </c>
      <c r="AC38" s="704" t="n">
        <v>0.015</v>
      </c>
      <c r="AD38" s="705" t="n">
        <v>0</v>
      </c>
      <c r="AE38" s="706" t="n">
        <v>0.005</v>
      </c>
      <c r="AF38" s="656"/>
      <c r="AG38" s="697" t="s">
        <v>368</v>
      </c>
      <c r="AH38" s="707" t="s">
        <v>369</v>
      </c>
      <c r="AI38" s="708" t="n">
        <f aca="false">J38/L38</f>
        <v>0.0980392156862745</v>
      </c>
      <c r="AJ38" s="709" t="n">
        <f aca="false">J38/M38</f>
        <v>0.106382978723404</v>
      </c>
      <c r="AK38" s="709" t="n">
        <f aca="false">J38/N38</f>
        <v>0.138888888888889</v>
      </c>
      <c r="AL38" s="710" t="n">
        <f aca="false">J38/O38</f>
        <v>0.172413793103448</v>
      </c>
      <c r="AM38" s="656"/>
      <c r="AN38" s="656"/>
      <c r="AO38" s="656"/>
      <c r="AQ38" s="656"/>
      <c r="AR38" s="697" t="s">
        <v>368</v>
      </c>
      <c r="AS38" s="707" t="s">
        <v>369</v>
      </c>
      <c r="AT38" s="712" t="n">
        <f aca="false">O38/L38</f>
        <v>0.568627450980392</v>
      </c>
      <c r="AU38" s="713" t="n">
        <f aca="false">O38/M38</f>
        <v>0.617021276595745</v>
      </c>
      <c r="AV38" s="713" t="n">
        <f aca="false">O38/N38</f>
        <v>0.805555555555556</v>
      </c>
      <c r="AW38" s="714" t="n">
        <f aca="false">O38/O38</f>
        <v>1</v>
      </c>
      <c r="BA38" s="716" t="s">
        <v>368</v>
      </c>
      <c r="BB38" s="717" t="s">
        <v>311</v>
      </c>
    </row>
    <row r="39" customFormat="false" ht="13.2" hidden="false" customHeight="false" outlineLevel="0" collapsed="false">
      <c r="A39" s="697" t="s">
        <v>370</v>
      </c>
      <c r="B39" s="698" t="s">
        <v>371</v>
      </c>
      <c r="C39" s="699" t="n">
        <v>0.026</v>
      </c>
      <c r="D39" s="700" t="n">
        <v>0.019</v>
      </c>
      <c r="E39" s="700" t="n">
        <v>0.01</v>
      </c>
      <c r="F39" s="701" t="n">
        <v>0</v>
      </c>
      <c r="G39" s="699" t="n">
        <v>0.015</v>
      </c>
      <c r="H39" s="700" t="n">
        <v>0.011</v>
      </c>
      <c r="I39" s="701" t="n">
        <v>0</v>
      </c>
      <c r="J39" s="699" t="n">
        <v>0.005</v>
      </c>
      <c r="K39" s="701" t="n">
        <v>0</v>
      </c>
      <c r="L39" s="702" t="n">
        <v>0.051</v>
      </c>
      <c r="M39" s="703" t="n">
        <v>0.047</v>
      </c>
      <c r="N39" s="703" t="n">
        <v>0.036</v>
      </c>
      <c r="O39" s="703" t="n">
        <v>0.029</v>
      </c>
      <c r="P39" s="703" t="n">
        <v>0.046</v>
      </c>
      <c r="Q39" s="703" t="n">
        <v>0.044</v>
      </c>
      <c r="R39" s="703" t="n">
        <v>0.042</v>
      </c>
      <c r="S39" s="703" t="n">
        <v>0.04</v>
      </c>
      <c r="T39" s="703" t="n">
        <v>0.039</v>
      </c>
      <c r="U39" s="703" t="n">
        <v>0.035</v>
      </c>
      <c r="V39" s="703" t="n">
        <v>0.035</v>
      </c>
      <c r="W39" s="703" t="n">
        <v>0.031</v>
      </c>
      <c r="X39" s="703" t="n">
        <v>0.031</v>
      </c>
      <c r="Y39" s="703" t="n">
        <v>0.03</v>
      </c>
      <c r="Z39" s="703" t="n">
        <v>0.024</v>
      </c>
      <c r="AA39" s="703" t="n">
        <v>0.026</v>
      </c>
      <c r="AB39" s="703" t="n">
        <v>0.02</v>
      </c>
      <c r="AC39" s="704" t="n">
        <v>0.015</v>
      </c>
      <c r="AD39" s="705" t="n">
        <v>0</v>
      </c>
      <c r="AE39" s="706" t="n">
        <v>0.005</v>
      </c>
      <c r="AF39" s="656"/>
      <c r="AG39" s="697" t="s">
        <v>370</v>
      </c>
      <c r="AH39" s="707" t="s">
        <v>371</v>
      </c>
      <c r="AI39" s="708" t="n">
        <f aca="false">J39/L39</f>
        <v>0.0980392156862745</v>
      </c>
      <c r="AJ39" s="709" t="n">
        <f aca="false">J39/M39</f>
        <v>0.106382978723404</v>
      </c>
      <c r="AK39" s="709" t="n">
        <f aca="false">J39/N39</f>
        <v>0.138888888888889</v>
      </c>
      <c r="AL39" s="710" t="n">
        <f aca="false">J39/O39</f>
        <v>0.172413793103448</v>
      </c>
      <c r="AM39" s="656"/>
      <c r="AN39" s="656"/>
      <c r="AO39" s="656"/>
      <c r="AQ39" s="656"/>
      <c r="AR39" s="697" t="s">
        <v>370</v>
      </c>
      <c r="AS39" s="707" t="s">
        <v>371</v>
      </c>
      <c r="AT39" s="712" t="n">
        <f aca="false">O39/L39</f>
        <v>0.568627450980392</v>
      </c>
      <c r="AU39" s="713" t="n">
        <f aca="false">O39/M39</f>
        <v>0.617021276595745</v>
      </c>
      <c r="AV39" s="713" t="n">
        <f aca="false">O39/N39</f>
        <v>0.805555555555556</v>
      </c>
      <c r="AW39" s="714" t="n">
        <f aca="false">O39/O39</f>
        <v>1</v>
      </c>
      <c r="BA39" s="716" t="s">
        <v>370</v>
      </c>
      <c r="BB39" s="717" t="s">
        <v>311</v>
      </c>
    </row>
    <row r="40" customFormat="false" ht="13.2" hidden="false" customHeight="false" outlineLevel="0" collapsed="false">
      <c r="A40" s="697" t="s">
        <v>372</v>
      </c>
      <c r="B40" s="698" t="s">
        <v>373</v>
      </c>
      <c r="C40" s="699" t="n">
        <v>0.026</v>
      </c>
      <c r="D40" s="700" t="n">
        <v>0.019</v>
      </c>
      <c r="E40" s="700" t="n">
        <v>0.01</v>
      </c>
      <c r="F40" s="701" t="n">
        <v>0</v>
      </c>
      <c r="G40" s="699" t="n">
        <v>0.015</v>
      </c>
      <c r="H40" s="700" t="n">
        <v>0.011</v>
      </c>
      <c r="I40" s="701" t="n">
        <v>0</v>
      </c>
      <c r="J40" s="699" t="n">
        <v>0.005</v>
      </c>
      <c r="K40" s="701" t="n">
        <v>0</v>
      </c>
      <c r="L40" s="702" t="n">
        <v>0.051</v>
      </c>
      <c r="M40" s="703" t="n">
        <v>0.047</v>
      </c>
      <c r="N40" s="703" t="n">
        <v>0.036</v>
      </c>
      <c r="O40" s="703" t="n">
        <v>0.029</v>
      </c>
      <c r="P40" s="703" t="n">
        <v>0.046</v>
      </c>
      <c r="Q40" s="703" t="n">
        <v>0.044</v>
      </c>
      <c r="R40" s="703" t="n">
        <v>0.042</v>
      </c>
      <c r="S40" s="703" t="n">
        <v>0.04</v>
      </c>
      <c r="T40" s="703" t="n">
        <v>0.039</v>
      </c>
      <c r="U40" s="703" t="n">
        <v>0.035</v>
      </c>
      <c r="V40" s="703" t="n">
        <v>0.035</v>
      </c>
      <c r="W40" s="703" t="n">
        <v>0.031</v>
      </c>
      <c r="X40" s="703" t="n">
        <v>0.031</v>
      </c>
      <c r="Y40" s="703" t="n">
        <v>0.03</v>
      </c>
      <c r="Z40" s="703" t="n">
        <v>0.024</v>
      </c>
      <c r="AA40" s="703" t="n">
        <v>0.026</v>
      </c>
      <c r="AB40" s="703" t="n">
        <v>0.02</v>
      </c>
      <c r="AC40" s="704" t="n">
        <v>0.015</v>
      </c>
      <c r="AD40" s="705" t="n">
        <v>0</v>
      </c>
      <c r="AE40" s="706" t="n">
        <v>0.005</v>
      </c>
      <c r="AG40" s="697" t="s">
        <v>372</v>
      </c>
      <c r="AH40" s="707" t="s">
        <v>373</v>
      </c>
      <c r="AI40" s="708" t="n">
        <f aca="false">J40/L40</f>
        <v>0.0980392156862745</v>
      </c>
      <c r="AJ40" s="709" t="n">
        <f aca="false">J40/M40</f>
        <v>0.106382978723404</v>
      </c>
      <c r="AK40" s="709" t="n">
        <f aca="false">J40/N40</f>
        <v>0.138888888888889</v>
      </c>
      <c r="AL40" s="710" t="n">
        <f aca="false">J40/O40</f>
        <v>0.172413793103448</v>
      </c>
      <c r="AN40" s="656"/>
      <c r="AR40" s="697" t="s">
        <v>372</v>
      </c>
      <c r="AS40" s="707" t="s">
        <v>373</v>
      </c>
      <c r="AT40" s="712" t="n">
        <f aca="false">O40/L40</f>
        <v>0.568627450980392</v>
      </c>
      <c r="AU40" s="713" t="n">
        <f aca="false">O40/M40</f>
        <v>0.617021276595745</v>
      </c>
      <c r="AV40" s="713" t="n">
        <f aca="false">O40/N40</f>
        <v>0.805555555555556</v>
      </c>
      <c r="AW40" s="714" t="n">
        <f aca="false">O40/O40</f>
        <v>1</v>
      </c>
      <c r="BA40" s="720" t="s">
        <v>372</v>
      </c>
      <c r="BB40" s="717" t="s">
        <v>267</v>
      </c>
    </row>
    <row r="41" customFormat="false" ht="13.2" hidden="false" customHeight="false" outlineLevel="0" collapsed="false">
      <c r="A41" s="697" t="s">
        <v>374</v>
      </c>
      <c r="B41" s="698" t="s">
        <v>375</v>
      </c>
      <c r="C41" s="699" t="n">
        <v>0.026</v>
      </c>
      <c r="D41" s="700" t="n">
        <v>0.019</v>
      </c>
      <c r="E41" s="700" t="n">
        <v>0.01</v>
      </c>
      <c r="F41" s="701" t="n">
        <v>0</v>
      </c>
      <c r="G41" s="699" t="n">
        <v>0.015</v>
      </c>
      <c r="H41" s="700" t="n">
        <v>0.011</v>
      </c>
      <c r="I41" s="701" t="n">
        <v>0</v>
      </c>
      <c r="J41" s="699" t="n">
        <v>0.005</v>
      </c>
      <c r="K41" s="701" t="n">
        <v>0</v>
      </c>
      <c r="L41" s="702" t="n">
        <v>0.051</v>
      </c>
      <c r="M41" s="703" t="n">
        <v>0.047</v>
      </c>
      <c r="N41" s="703" t="n">
        <v>0.036</v>
      </c>
      <c r="O41" s="703" t="n">
        <v>0.029</v>
      </c>
      <c r="P41" s="703" t="n">
        <v>0.046</v>
      </c>
      <c r="Q41" s="703" t="n">
        <v>0.044</v>
      </c>
      <c r="R41" s="703" t="n">
        <v>0.042</v>
      </c>
      <c r="S41" s="703" t="n">
        <v>0.04</v>
      </c>
      <c r="T41" s="703" t="n">
        <v>0.039</v>
      </c>
      <c r="U41" s="703" t="n">
        <v>0.035</v>
      </c>
      <c r="V41" s="703" t="n">
        <v>0.035</v>
      </c>
      <c r="W41" s="703" t="n">
        <v>0.031</v>
      </c>
      <c r="X41" s="703" t="n">
        <v>0.031</v>
      </c>
      <c r="Y41" s="703" t="n">
        <v>0.03</v>
      </c>
      <c r="Z41" s="703" t="n">
        <v>0.024</v>
      </c>
      <c r="AA41" s="703" t="n">
        <v>0.026</v>
      </c>
      <c r="AB41" s="703" t="n">
        <v>0.02</v>
      </c>
      <c r="AC41" s="704" t="n">
        <v>0.015</v>
      </c>
      <c r="AD41" s="705" t="n">
        <v>0</v>
      </c>
      <c r="AE41" s="706" t="n">
        <v>0.005</v>
      </c>
      <c r="AG41" s="697" t="s">
        <v>374</v>
      </c>
      <c r="AH41" s="707" t="s">
        <v>375</v>
      </c>
      <c r="AI41" s="708" t="n">
        <f aca="false">J41/L41</f>
        <v>0.0980392156862745</v>
      </c>
      <c r="AJ41" s="709" t="n">
        <f aca="false">J41/M41</f>
        <v>0.106382978723404</v>
      </c>
      <c r="AK41" s="709" t="n">
        <f aca="false">J41/N41</f>
        <v>0.138888888888889</v>
      </c>
      <c r="AL41" s="710" t="n">
        <f aca="false">J41/O41</f>
        <v>0.172413793103448</v>
      </c>
      <c r="AR41" s="697" t="s">
        <v>374</v>
      </c>
      <c r="AS41" s="707" t="s">
        <v>375</v>
      </c>
      <c r="AT41" s="712" t="n">
        <f aca="false">O41/L41</f>
        <v>0.568627450980392</v>
      </c>
      <c r="AU41" s="713" t="n">
        <f aca="false">O41/M41</f>
        <v>0.617021276595745</v>
      </c>
      <c r="AV41" s="713" t="n">
        <f aca="false">O41/N41</f>
        <v>0.805555555555556</v>
      </c>
      <c r="AW41" s="714" t="n">
        <f aca="false">O41/O41</f>
        <v>1</v>
      </c>
      <c r="BA41" s="716" t="s">
        <v>374</v>
      </c>
      <c r="BB41" s="717" t="s">
        <v>311</v>
      </c>
    </row>
    <row r="42" customFormat="false" ht="13.2" hidden="false" customHeight="false" outlineLevel="0" collapsed="false">
      <c r="A42" s="697" t="s">
        <v>376</v>
      </c>
      <c r="B42" s="698" t="s">
        <v>377</v>
      </c>
      <c r="C42" s="699" t="n">
        <v>0.026</v>
      </c>
      <c r="D42" s="700" t="n">
        <v>0.019</v>
      </c>
      <c r="E42" s="700" t="n">
        <v>0.01</v>
      </c>
      <c r="F42" s="701" t="n">
        <v>0</v>
      </c>
      <c r="G42" s="699" t="n">
        <v>0.015</v>
      </c>
      <c r="H42" s="700" t="n">
        <v>0.011</v>
      </c>
      <c r="I42" s="701" t="n">
        <v>0</v>
      </c>
      <c r="J42" s="699" t="n">
        <v>0.005</v>
      </c>
      <c r="K42" s="701" t="n">
        <v>0</v>
      </c>
      <c r="L42" s="702" t="n">
        <v>0.051</v>
      </c>
      <c r="M42" s="703" t="n">
        <v>0.047</v>
      </c>
      <c r="N42" s="703" t="n">
        <v>0.036</v>
      </c>
      <c r="O42" s="703" t="n">
        <v>0.029</v>
      </c>
      <c r="P42" s="703" t="n">
        <v>0.046</v>
      </c>
      <c r="Q42" s="703" t="n">
        <v>0.044</v>
      </c>
      <c r="R42" s="703" t="n">
        <v>0.042</v>
      </c>
      <c r="S42" s="703" t="n">
        <v>0.04</v>
      </c>
      <c r="T42" s="703" t="n">
        <v>0.039</v>
      </c>
      <c r="U42" s="703" t="n">
        <v>0.035</v>
      </c>
      <c r="V42" s="703" t="n">
        <v>0.035</v>
      </c>
      <c r="W42" s="703" t="n">
        <v>0.031</v>
      </c>
      <c r="X42" s="703" t="n">
        <v>0.031</v>
      </c>
      <c r="Y42" s="703" t="n">
        <v>0.03</v>
      </c>
      <c r="Z42" s="703" t="n">
        <v>0.024</v>
      </c>
      <c r="AA42" s="703" t="n">
        <v>0.026</v>
      </c>
      <c r="AB42" s="703" t="n">
        <v>0.02</v>
      </c>
      <c r="AC42" s="704" t="n">
        <v>0.015</v>
      </c>
      <c r="AD42" s="705" t="n">
        <v>0</v>
      </c>
      <c r="AE42" s="706" t="n">
        <v>0.005</v>
      </c>
      <c r="AG42" s="697" t="s">
        <v>376</v>
      </c>
      <c r="AH42" s="707" t="s">
        <v>377</v>
      </c>
      <c r="AI42" s="708" t="n">
        <f aca="false">J42/L42</f>
        <v>0.0980392156862745</v>
      </c>
      <c r="AJ42" s="709" t="n">
        <f aca="false">J42/M42</f>
        <v>0.106382978723404</v>
      </c>
      <c r="AK42" s="709" t="n">
        <f aca="false">J42/N42</f>
        <v>0.138888888888889</v>
      </c>
      <c r="AL42" s="710" t="n">
        <f aca="false">J42/O42</f>
        <v>0.172413793103448</v>
      </c>
      <c r="AR42" s="697" t="s">
        <v>376</v>
      </c>
      <c r="AS42" s="707" t="s">
        <v>377</v>
      </c>
      <c r="AT42" s="712" t="n">
        <f aca="false">O42/L42</f>
        <v>0.568627450980392</v>
      </c>
      <c r="AU42" s="713" t="n">
        <f aca="false">O42/M42</f>
        <v>0.617021276595745</v>
      </c>
      <c r="AV42" s="713" t="n">
        <f aca="false">O42/N42</f>
        <v>0.805555555555556</v>
      </c>
      <c r="AW42" s="714" t="n">
        <f aca="false">O42/O42</f>
        <v>1</v>
      </c>
      <c r="BA42" s="716" t="s">
        <v>376</v>
      </c>
      <c r="BB42" s="717" t="s">
        <v>311</v>
      </c>
    </row>
    <row r="43" customFormat="false" ht="13.2" hidden="false" customHeight="false" outlineLevel="0" collapsed="false">
      <c r="A43" s="697" t="s">
        <v>378</v>
      </c>
      <c r="B43" s="698" t="s">
        <v>379</v>
      </c>
      <c r="C43" s="699" t="n">
        <v>0.137</v>
      </c>
      <c r="D43" s="700" t="n">
        <v>0.1</v>
      </c>
      <c r="E43" s="700" t="n">
        <v>0.055</v>
      </c>
      <c r="F43" s="701" t="n">
        <v>0</v>
      </c>
      <c r="G43" s="699" t="n">
        <v>0.063</v>
      </c>
      <c r="H43" s="700" t="n">
        <v>0.042</v>
      </c>
      <c r="I43" s="701" t="n">
        <v>0</v>
      </c>
      <c r="J43" s="699" t="n">
        <v>0.024</v>
      </c>
      <c r="K43" s="701" t="n">
        <v>0</v>
      </c>
      <c r="L43" s="702" t="n">
        <v>0.245</v>
      </c>
      <c r="M43" s="703" t="n">
        <v>0.224</v>
      </c>
      <c r="N43" s="703" t="n">
        <v>0.182</v>
      </c>
      <c r="O43" s="703" t="n">
        <v>0.145</v>
      </c>
      <c r="P43" s="703" t="n">
        <v>0.221</v>
      </c>
      <c r="Q43" s="703" t="n">
        <v>0.208</v>
      </c>
      <c r="R43" s="703" t="n">
        <v>0.2</v>
      </c>
      <c r="S43" s="703" t="n">
        <v>0.187</v>
      </c>
      <c r="T43" s="703" t="n">
        <v>0.184</v>
      </c>
      <c r="U43" s="703" t="n">
        <v>0.163</v>
      </c>
      <c r="V43" s="703" t="n">
        <v>0.163</v>
      </c>
      <c r="W43" s="703" t="n">
        <v>0.158</v>
      </c>
      <c r="X43" s="703" t="n">
        <v>0.142</v>
      </c>
      <c r="Y43" s="703" t="n">
        <v>0.139</v>
      </c>
      <c r="Z43" s="703" t="n">
        <v>0.121</v>
      </c>
      <c r="AA43" s="703" t="n">
        <v>0.118</v>
      </c>
      <c r="AB43" s="703" t="n">
        <v>0.1</v>
      </c>
      <c r="AC43" s="704" t="n">
        <v>0.076</v>
      </c>
      <c r="AD43" s="705" t="n">
        <v>0</v>
      </c>
      <c r="AE43" s="706" t="n">
        <v>0.021</v>
      </c>
      <c r="AG43" s="697" t="s">
        <v>378</v>
      </c>
      <c r="AH43" s="707" t="s">
        <v>379</v>
      </c>
      <c r="AI43" s="708" t="n">
        <f aca="false">J43/L43</f>
        <v>0.0979591836734694</v>
      </c>
      <c r="AJ43" s="709" t="n">
        <f aca="false">J43/M43</f>
        <v>0.107142857142857</v>
      </c>
      <c r="AK43" s="709" t="n">
        <f aca="false">J43/N43</f>
        <v>0.131868131868132</v>
      </c>
      <c r="AL43" s="710" t="n">
        <f aca="false">J43/O43</f>
        <v>0.16551724137931</v>
      </c>
      <c r="AR43" s="697" t="s">
        <v>378</v>
      </c>
      <c r="AS43" s="707" t="s">
        <v>379</v>
      </c>
      <c r="AT43" s="712" t="n">
        <f aca="false">O43/L43</f>
        <v>0.591836734693878</v>
      </c>
      <c r="AU43" s="713" t="n">
        <f aca="false">O43/M43</f>
        <v>0.647321428571429</v>
      </c>
      <c r="AV43" s="713" t="n">
        <f aca="false">O43/N43</f>
        <v>0.796703296703297</v>
      </c>
      <c r="AW43" s="714" t="n">
        <f aca="false">O43/O43</f>
        <v>1</v>
      </c>
      <c r="BA43" s="721" t="s">
        <v>378</v>
      </c>
      <c r="BB43" s="717" t="s">
        <v>311</v>
      </c>
    </row>
    <row r="44" customFormat="false" ht="13.2" hidden="false" customHeight="false" outlineLevel="0" collapsed="false">
      <c r="A44" s="697" t="s">
        <v>380</v>
      </c>
      <c r="B44" s="698" t="s">
        <v>381</v>
      </c>
      <c r="C44" s="699" t="n">
        <v>0.137</v>
      </c>
      <c r="D44" s="700" t="n">
        <v>0.1</v>
      </c>
      <c r="E44" s="700" t="n">
        <v>0.055</v>
      </c>
      <c r="F44" s="701" t="n">
        <v>0</v>
      </c>
      <c r="G44" s="699" t="n">
        <v>0.063</v>
      </c>
      <c r="H44" s="700" t="n">
        <v>0.042</v>
      </c>
      <c r="I44" s="701" t="n">
        <v>0</v>
      </c>
      <c r="J44" s="699" t="n">
        <v>0.024</v>
      </c>
      <c r="K44" s="701" t="n">
        <v>0</v>
      </c>
      <c r="L44" s="702" t="n">
        <v>0.245</v>
      </c>
      <c r="M44" s="703" t="n">
        <v>0.224</v>
      </c>
      <c r="N44" s="703" t="n">
        <v>0.182</v>
      </c>
      <c r="O44" s="703" t="n">
        <v>0.145</v>
      </c>
      <c r="P44" s="703" t="n">
        <v>0.221</v>
      </c>
      <c r="Q44" s="703" t="n">
        <v>0.208</v>
      </c>
      <c r="R44" s="703" t="n">
        <v>0.2</v>
      </c>
      <c r="S44" s="703" t="n">
        <v>0.187</v>
      </c>
      <c r="T44" s="703" t="n">
        <v>0.184</v>
      </c>
      <c r="U44" s="703" t="n">
        <v>0.163</v>
      </c>
      <c r="V44" s="703" t="n">
        <v>0.163</v>
      </c>
      <c r="W44" s="703" t="n">
        <v>0.158</v>
      </c>
      <c r="X44" s="703" t="n">
        <v>0.142</v>
      </c>
      <c r="Y44" s="703" t="n">
        <v>0.139</v>
      </c>
      <c r="Z44" s="703" t="n">
        <v>0.121</v>
      </c>
      <c r="AA44" s="703" t="n">
        <v>0.118</v>
      </c>
      <c r="AB44" s="703" t="n">
        <v>0.1</v>
      </c>
      <c r="AC44" s="704" t="n">
        <v>0.076</v>
      </c>
      <c r="AD44" s="705" t="n">
        <v>0</v>
      </c>
      <c r="AE44" s="706" t="n">
        <v>0.021</v>
      </c>
      <c r="AG44" s="697" t="s">
        <v>380</v>
      </c>
      <c r="AH44" s="707" t="s">
        <v>381</v>
      </c>
      <c r="AI44" s="708" t="n">
        <f aca="false">J44/L44</f>
        <v>0.0979591836734694</v>
      </c>
      <c r="AJ44" s="709" t="n">
        <f aca="false">J44/M44</f>
        <v>0.107142857142857</v>
      </c>
      <c r="AK44" s="709" t="n">
        <f aca="false">J44/N44</f>
        <v>0.131868131868132</v>
      </c>
      <c r="AL44" s="710" t="n">
        <f aca="false">J44/O44</f>
        <v>0.16551724137931</v>
      </c>
      <c r="AR44" s="697" t="s">
        <v>380</v>
      </c>
      <c r="AS44" s="707" t="s">
        <v>381</v>
      </c>
      <c r="AT44" s="712" t="n">
        <f aca="false">O44/L44</f>
        <v>0.591836734693878</v>
      </c>
      <c r="AU44" s="713" t="n">
        <f aca="false">O44/M44</f>
        <v>0.647321428571429</v>
      </c>
      <c r="AV44" s="713" t="n">
        <f aca="false">O44/N44</f>
        <v>0.796703296703297</v>
      </c>
      <c r="AW44" s="714" t="n">
        <f aca="false">O44/O44</f>
        <v>1</v>
      </c>
      <c r="BA44" s="721" t="s">
        <v>380</v>
      </c>
      <c r="BB44" s="717" t="s">
        <v>311</v>
      </c>
    </row>
    <row r="45" customFormat="false" ht="13.2" hidden="false" customHeight="false" outlineLevel="0" collapsed="false">
      <c r="A45" s="697" t="s">
        <v>382</v>
      </c>
      <c r="B45" s="698" t="s">
        <v>383</v>
      </c>
      <c r="C45" s="699" t="n">
        <v>0.137</v>
      </c>
      <c r="D45" s="700" t="n">
        <v>0.1</v>
      </c>
      <c r="E45" s="700" t="n">
        <v>0.055</v>
      </c>
      <c r="F45" s="701" t="n">
        <v>0</v>
      </c>
      <c r="G45" s="699" t="n">
        <v>0.063</v>
      </c>
      <c r="H45" s="700" t="n">
        <v>0.042</v>
      </c>
      <c r="I45" s="701" t="n">
        <v>0</v>
      </c>
      <c r="J45" s="699" t="n">
        <v>0.024</v>
      </c>
      <c r="K45" s="701" t="n">
        <v>0</v>
      </c>
      <c r="L45" s="702" t="n">
        <v>0.245</v>
      </c>
      <c r="M45" s="703" t="n">
        <v>0.224</v>
      </c>
      <c r="N45" s="703" t="n">
        <v>0.182</v>
      </c>
      <c r="O45" s="703" t="n">
        <v>0.145</v>
      </c>
      <c r="P45" s="703" t="n">
        <v>0.221</v>
      </c>
      <c r="Q45" s="703" t="n">
        <v>0.208</v>
      </c>
      <c r="R45" s="703" t="n">
        <v>0.2</v>
      </c>
      <c r="S45" s="703" t="n">
        <v>0.187</v>
      </c>
      <c r="T45" s="703" t="n">
        <v>0.184</v>
      </c>
      <c r="U45" s="703" t="n">
        <v>0.163</v>
      </c>
      <c r="V45" s="703" t="n">
        <v>0.163</v>
      </c>
      <c r="W45" s="703" t="n">
        <v>0.158</v>
      </c>
      <c r="X45" s="703" t="n">
        <v>0.142</v>
      </c>
      <c r="Y45" s="703" t="n">
        <v>0.139</v>
      </c>
      <c r="Z45" s="703" t="n">
        <v>0.121</v>
      </c>
      <c r="AA45" s="703" t="n">
        <v>0.118</v>
      </c>
      <c r="AB45" s="703" t="n">
        <v>0.1</v>
      </c>
      <c r="AC45" s="704" t="n">
        <v>0.076</v>
      </c>
      <c r="AD45" s="705" t="n">
        <v>0</v>
      </c>
      <c r="AE45" s="706" t="n">
        <v>0.021</v>
      </c>
      <c r="AG45" s="697" t="s">
        <v>382</v>
      </c>
      <c r="AH45" s="707" t="s">
        <v>383</v>
      </c>
      <c r="AI45" s="708" t="n">
        <f aca="false">J45/L45</f>
        <v>0.0979591836734694</v>
      </c>
      <c r="AJ45" s="709" t="n">
        <f aca="false">J45/M45</f>
        <v>0.107142857142857</v>
      </c>
      <c r="AK45" s="709" t="n">
        <f aca="false">J45/N45</f>
        <v>0.131868131868132</v>
      </c>
      <c r="AL45" s="710" t="n">
        <f aca="false">J45/O45</f>
        <v>0.16551724137931</v>
      </c>
      <c r="AR45" s="697" t="s">
        <v>382</v>
      </c>
      <c r="AS45" s="707" t="s">
        <v>383</v>
      </c>
      <c r="AT45" s="712" t="n">
        <f aca="false">O45/L45</f>
        <v>0.591836734693878</v>
      </c>
      <c r="AU45" s="713" t="n">
        <f aca="false">O45/M45</f>
        <v>0.647321428571429</v>
      </c>
      <c r="AV45" s="713" t="n">
        <f aca="false">O45/N45</f>
        <v>0.796703296703297</v>
      </c>
      <c r="AW45" s="714" t="n">
        <f aca="false">O45/O45</f>
        <v>1</v>
      </c>
      <c r="BA45" s="721" t="s">
        <v>382</v>
      </c>
      <c r="BB45" s="717" t="s">
        <v>311</v>
      </c>
    </row>
    <row r="46" customFormat="false" ht="13.2" hidden="false" customHeight="false" outlineLevel="0" collapsed="false">
      <c r="A46" s="697" t="s">
        <v>384</v>
      </c>
      <c r="B46" s="698" t="s">
        <v>385</v>
      </c>
      <c r="C46" s="699" t="n">
        <v>0.059</v>
      </c>
      <c r="D46" s="700" t="n">
        <v>0.043</v>
      </c>
      <c r="E46" s="700" t="n">
        <v>0.023</v>
      </c>
      <c r="F46" s="701" t="n">
        <v>0</v>
      </c>
      <c r="G46" s="699" t="n">
        <v>0.012</v>
      </c>
      <c r="H46" s="700" t="n">
        <v>0.01</v>
      </c>
      <c r="I46" s="701" t="n">
        <v>0</v>
      </c>
      <c r="J46" s="699" t="n">
        <v>0.011</v>
      </c>
      <c r="K46" s="701" t="n">
        <v>0</v>
      </c>
      <c r="L46" s="702" t="n">
        <v>0.092</v>
      </c>
      <c r="M46" s="703" t="n">
        <v>0.09</v>
      </c>
      <c r="N46" s="703" t="n">
        <v>0.08</v>
      </c>
      <c r="O46" s="703" t="n">
        <v>0.064</v>
      </c>
      <c r="P46" s="703" t="n">
        <v>0.081</v>
      </c>
      <c r="Q46" s="703" t="n">
        <v>0.076</v>
      </c>
      <c r="R46" s="703" t="n">
        <v>0.079</v>
      </c>
      <c r="S46" s="703" t="n">
        <v>0.074</v>
      </c>
      <c r="T46" s="703" t="n">
        <v>0.065</v>
      </c>
      <c r="U46" s="703" t="n">
        <v>0.063</v>
      </c>
      <c r="V46" s="703" t="n">
        <v>0.056</v>
      </c>
      <c r="W46" s="703" t="n">
        <v>0.069</v>
      </c>
      <c r="X46" s="703" t="n">
        <v>0.054</v>
      </c>
      <c r="Y46" s="703" t="n">
        <v>0.045</v>
      </c>
      <c r="Z46" s="703" t="n">
        <v>0.053</v>
      </c>
      <c r="AA46" s="703" t="n">
        <v>0.043</v>
      </c>
      <c r="AB46" s="703" t="n">
        <v>0.044</v>
      </c>
      <c r="AC46" s="704" t="n">
        <v>0.033</v>
      </c>
      <c r="AD46" s="705" t="n">
        <v>0</v>
      </c>
      <c r="AE46" s="706" t="n">
        <v>0.01</v>
      </c>
      <c r="AG46" s="697" t="s">
        <v>384</v>
      </c>
      <c r="AH46" s="707" t="s">
        <v>385</v>
      </c>
      <c r="AI46" s="708" t="n">
        <f aca="false">J46/L46</f>
        <v>0.119565217391304</v>
      </c>
      <c r="AJ46" s="709" t="n">
        <f aca="false">J46/M46</f>
        <v>0.122222222222222</v>
      </c>
      <c r="AK46" s="709" t="n">
        <f aca="false">J46/N46</f>
        <v>0.1375</v>
      </c>
      <c r="AL46" s="710" t="n">
        <f aca="false">J46/O46</f>
        <v>0.171875</v>
      </c>
      <c r="AR46" s="697" t="s">
        <v>384</v>
      </c>
      <c r="AS46" s="707" t="s">
        <v>385</v>
      </c>
      <c r="AT46" s="712" t="n">
        <f aca="false">O46/L46</f>
        <v>0.695652173913043</v>
      </c>
      <c r="AU46" s="713" t="n">
        <f aca="false">O46/M46</f>
        <v>0.711111111111111</v>
      </c>
      <c r="AV46" s="713" t="n">
        <f aca="false">O46/N46</f>
        <v>0.8</v>
      </c>
      <c r="AW46" s="714" t="n">
        <f aca="false">O46/O46</f>
        <v>1</v>
      </c>
      <c r="BA46" s="721" t="s">
        <v>384</v>
      </c>
      <c r="BB46" s="717" t="s">
        <v>311</v>
      </c>
    </row>
    <row r="47" customFormat="false" ht="13.2" hidden="false" customHeight="false" outlineLevel="0" collapsed="false">
      <c r="A47" s="697" t="s">
        <v>386</v>
      </c>
      <c r="B47" s="698" t="s">
        <v>387</v>
      </c>
      <c r="C47" s="699" t="n">
        <v>0.059</v>
      </c>
      <c r="D47" s="700" t="n">
        <v>0.043</v>
      </c>
      <c r="E47" s="700" t="n">
        <v>0.023</v>
      </c>
      <c r="F47" s="701" t="n">
        <v>0</v>
      </c>
      <c r="G47" s="699" t="n">
        <v>0.012</v>
      </c>
      <c r="H47" s="700" t="n">
        <v>0.01</v>
      </c>
      <c r="I47" s="701" t="n">
        <v>0</v>
      </c>
      <c r="J47" s="699" t="n">
        <v>0.011</v>
      </c>
      <c r="K47" s="701" t="n">
        <v>0</v>
      </c>
      <c r="L47" s="702" t="n">
        <v>0.092</v>
      </c>
      <c r="M47" s="703" t="n">
        <v>0.09</v>
      </c>
      <c r="N47" s="703" t="n">
        <v>0.08</v>
      </c>
      <c r="O47" s="703" t="n">
        <v>0.064</v>
      </c>
      <c r="P47" s="703" t="n">
        <v>0.081</v>
      </c>
      <c r="Q47" s="703" t="n">
        <v>0.076</v>
      </c>
      <c r="R47" s="703" t="n">
        <v>0.079</v>
      </c>
      <c r="S47" s="703" t="n">
        <v>0.074</v>
      </c>
      <c r="T47" s="703" t="n">
        <v>0.065</v>
      </c>
      <c r="U47" s="703" t="n">
        <v>0.063</v>
      </c>
      <c r="V47" s="703" t="n">
        <v>0.056</v>
      </c>
      <c r="W47" s="703" t="n">
        <v>0.069</v>
      </c>
      <c r="X47" s="703" t="n">
        <v>0.054</v>
      </c>
      <c r="Y47" s="703" t="n">
        <v>0.045</v>
      </c>
      <c r="Z47" s="703" t="n">
        <v>0.053</v>
      </c>
      <c r="AA47" s="703" t="n">
        <v>0.043</v>
      </c>
      <c r="AB47" s="703" t="n">
        <v>0.044</v>
      </c>
      <c r="AC47" s="704" t="n">
        <v>0.033</v>
      </c>
      <c r="AD47" s="705" t="n">
        <v>0</v>
      </c>
      <c r="AE47" s="706" t="n">
        <v>0.01</v>
      </c>
      <c r="AG47" s="697" t="s">
        <v>386</v>
      </c>
      <c r="AH47" s="707" t="s">
        <v>387</v>
      </c>
      <c r="AI47" s="708" t="n">
        <f aca="false">J47/L47</f>
        <v>0.119565217391304</v>
      </c>
      <c r="AJ47" s="709" t="n">
        <f aca="false">J47/M47</f>
        <v>0.122222222222222</v>
      </c>
      <c r="AK47" s="709" t="n">
        <f aca="false">J47/N47</f>
        <v>0.1375</v>
      </c>
      <c r="AL47" s="710" t="n">
        <f aca="false">J47/O47</f>
        <v>0.171875</v>
      </c>
      <c r="AR47" s="697" t="s">
        <v>386</v>
      </c>
      <c r="AS47" s="707" t="s">
        <v>387</v>
      </c>
      <c r="AT47" s="712" t="n">
        <f aca="false">O47/L47</f>
        <v>0.695652173913043</v>
      </c>
      <c r="AU47" s="713" t="n">
        <f aca="false">O47/M47</f>
        <v>0.711111111111111</v>
      </c>
      <c r="AV47" s="713" t="n">
        <f aca="false">O47/N47</f>
        <v>0.8</v>
      </c>
      <c r="AW47" s="714" t="n">
        <f aca="false">O47/O47</f>
        <v>1</v>
      </c>
      <c r="BA47" s="721" t="s">
        <v>386</v>
      </c>
      <c r="BB47" s="717" t="s">
        <v>311</v>
      </c>
    </row>
    <row r="48" customFormat="false" ht="13.8" hidden="false" customHeight="false" outlineLevel="0" collapsed="false">
      <c r="A48" s="722" t="s">
        <v>388</v>
      </c>
      <c r="B48" s="723" t="s">
        <v>389</v>
      </c>
      <c r="C48" s="724" t="n">
        <v>0.059</v>
      </c>
      <c r="D48" s="725" t="n">
        <v>0.043</v>
      </c>
      <c r="E48" s="725" t="n">
        <v>0.023</v>
      </c>
      <c r="F48" s="726" t="n">
        <v>0</v>
      </c>
      <c r="G48" s="724" t="n">
        <v>0.012</v>
      </c>
      <c r="H48" s="725" t="n">
        <v>0.01</v>
      </c>
      <c r="I48" s="726" t="n">
        <v>0</v>
      </c>
      <c r="J48" s="724" t="n">
        <v>0.011</v>
      </c>
      <c r="K48" s="726" t="n">
        <v>0</v>
      </c>
      <c r="L48" s="727" t="n">
        <v>0.092</v>
      </c>
      <c r="M48" s="728" t="n">
        <v>0.09</v>
      </c>
      <c r="N48" s="728" t="n">
        <v>0.08</v>
      </c>
      <c r="O48" s="728" t="n">
        <v>0.064</v>
      </c>
      <c r="P48" s="728" t="n">
        <v>0.081</v>
      </c>
      <c r="Q48" s="728" t="n">
        <v>0.076</v>
      </c>
      <c r="R48" s="728" t="n">
        <v>0.079</v>
      </c>
      <c r="S48" s="728" t="n">
        <v>0.074</v>
      </c>
      <c r="T48" s="728" t="n">
        <v>0.065</v>
      </c>
      <c r="U48" s="728" t="n">
        <v>0.063</v>
      </c>
      <c r="V48" s="728" t="n">
        <v>0.056</v>
      </c>
      <c r="W48" s="728" t="n">
        <v>0.069</v>
      </c>
      <c r="X48" s="728" t="n">
        <v>0.054</v>
      </c>
      <c r="Y48" s="728" t="n">
        <v>0.045</v>
      </c>
      <c r="Z48" s="728" t="n">
        <v>0.053</v>
      </c>
      <c r="AA48" s="728" t="n">
        <v>0.043</v>
      </c>
      <c r="AB48" s="728" t="n">
        <v>0.044</v>
      </c>
      <c r="AC48" s="729" t="n">
        <v>0.033</v>
      </c>
      <c r="AD48" s="730" t="n">
        <v>0</v>
      </c>
      <c r="AE48" s="731" t="n">
        <v>0.01</v>
      </c>
      <c r="AG48" s="722" t="s">
        <v>388</v>
      </c>
      <c r="AH48" s="732" t="s">
        <v>389</v>
      </c>
      <c r="AI48" s="733" t="n">
        <f aca="false">J48/L48</f>
        <v>0.119565217391304</v>
      </c>
      <c r="AJ48" s="734" t="n">
        <f aca="false">J48/M48</f>
        <v>0.122222222222222</v>
      </c>
      <c r="AK48" s="734" t="n">
        <f aca="false">J48/N48</f>
        <v>0.1375</v>
      </c>
      <c r="AL48" s="735" t="n">
        <f aca="false">J48/O48</f>
        <v>0.171875</v>
      </c>
      <c r="AR48" s="722" t="s">
        <v>388</v>
      </c>
      <c r="AS48" s="732" t="s">
        <v>389</v>
      </c>
      <c r="AT48" s="736" t="n">
        <f aca="false">O48/L48</f>
        <v>0.695652173913043</v>
      </c>
      <c r="AU48" s="737" t="n">
        <f aca="false">O48/M48</f>
        <v>0.711111111111111</v>
      </c>
      <c r="AV48" s="737" t="n">
        <f aca="false">O48/N48</f>
        <v>0.8</v>
      </c>
      <c r="AW48" s="738" t="n">
        <f aca="false">O48/O48</f>
        <v>1</v>
      </c>
      <c r="BA48" s="739" t="s">
        <v>388</v>
      </c>
      <c r="BB48" s="671" t="s">
        <v>311</v>
      </c>
    </row>
  </sheetData>
  <sheetProtection sheet="true" objects="true" scenarios="true"/>
  <mergeCells count="19">
    <mergeCell ref="A2:A4"/>
    <mergeCell ref="B2:B4"/>
    <mergeCell ref="C2:F2"/>
    <mergeCell ref="G2:I2"/>
    <mergeCell ref="J2:K3"/>
    <mergeCell ref="L2:AD2"/>
    <mergeCell ref="AE2:AE4"/>
    <mergeCell ref="AG2:AG4"/>
    <mergeCell ref="AH2:AH4"/>
    <mergeCell ref="AI2:AL3"/>
    <mergeCell ref="AR2:AR4"/>
    <mergeCell ref="AS2:AS4"/>
    <mergeCell ref="AT2:AW3"/>
    <mergeCell ref="AY2:AY4"/>
    <mergeCell ref="BA2:BA4"/>
    <mergeCell ref="BB2:BB4"/>
    <mergeCell ref="C3:F3"/>
    <mergeCell ref="G3:I3"/>
    <mergeCell ref="L3:AD3"/>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D1749"/>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sheetFormatPr>
  <cols>
    <col collapsed="false" hidden="false" max="1" min="1" style="0" width="16.9230769230769"/>
    <col collapsed="false" hidden="false" max="2" min="2" style="0" width="8.57085020242915"/>
    <col collapsed="false" hidden="false" max="4" min="3" style="645" width="14.5668016194332"/>
    <col collapsed="false" hidden="false" max="1025" min="5" style="0" width="8.57085020242915"/>
  </cols>
  <sheetData>
    <row r="1" customFormat="false" ht="13.8" hidden="false" customHeight="false" outlineLevel="0" collapsed="false">
      <c r="A1" s="647" t="s">
        <v>390</v>
      </c>
      <c r="C1" s="647" t="s">
        <v>391</v>
      </c>
      <c r="D1" s="0"/>
    </row>
    <row r="2" customFormat="false" ht="13.8" hidden="false" customHeight="false" outlineLevel="0" collapsed="false">
      <c r="A2" s="740" t="s">
        <v>36</v>
      </c>
      <c r="C2" s="740" t="s">
        <v>36</v>
      </c>
      <c r="D2" s="741" t="s">
        <v>37</v>
      </c>
    </row>
    <row r="3" customFormat="false" ht="13.2" hidden="false" customHeight="false" outlineLevel="0" collapsed="false">
      <c r="A3" s="742" t="s">
        <v>392</v>
      </c>
      <c r="C3" s="659" t="s">
        <v>392</v>
      </c>
      <c r="D3" s="743" t="s">
        <v>393</v>
      </c>
    </row>
    <row r="4" customFormat="false" ht="13.2" hidden="false" customHeight="false" outlineLevel="0" collapsed="false">
      <c r="A4" s="664" t="s">
        <v>394</v>
      </c>
      <c r="C4" s="664" t="s">
        <v>392</v>
      </c>
      <c r="D4" s="744" t="s">
        <v>395</v>
      </c>
    </row>
    <row r="5" customFormat="false" ht="13.2" hidden="false" customHeight="false" outlineLevel="0" collapsed="false">
      <c r="A5" s="664" t="s">
        <v>396</v>
      </c>
      <c r="C5" s="664" t="s">
        <v>392</v>
      </c>
      <c r="D5" s="744" t="s">
        <v>397</v>
      </c>
    </row>
    <row r="6" customFormat="false" ht="13.2" hidden="false" customHeight="false" outlineLevel="0" collapsed="false">
      <c r="A6" s="664" t="s">
        <v>398</v>
      </c>
      <c r="C6" s="664" t="s">
        <v>392</v>
      </c>
      <c r="D6" s="744" t="s">
        <v>399</v>
      </c>
    </row>
    <row r="7" customFormat="false" ht="13.2" hidden="false" customHeight="false" outlineLevel="0" collapsed="false">
      <c r="A7" s="664" t="s">
        <v>400</v>
      </c>
      <c r="C7" s="664" t="s">
        <v>392</v>
      </c>
      <c r="D7" s="744" t="s">
        <v>401</v>
      </c>
    </row>
    <row r="8" customFormat="false" ht="13.2" hidden="false" customHeight="false" outlineLevel="0" collapsed="false">
      <c r="A8" s="664" t="s">
        <v>402</v>
      </c>
      <c r="C8" s="664" t="s">
        <v>392</v>
      </c>
      <c r="D8" s="744" t="s">
        <v>403</v>
      </c>
    </row>
    <row r="9" customFormat="false" ht="13.2" hidden="false" customHeight="false" outlineLevel="0" collapsed="false">
      <c r="A9" s="664" t="s">
        <v>404</v>
      </c>
      <c r="C9" s="664" t="s">
        <v>392</v>
      </c>
      <c r="D9" s="744" t="s">
        <v>405</v>
      </c>
    </row>
    <row r="10" customFormat="false" ht="13.2" hidden="false" customHeight="false" outlineLevel="0" collapsed="false">
      <c r="A10" s="664" t="s">
        <v>406</v>
      </c>
      <c r="C10" s="664" t="s">
        <v>392</v>
      </c>
      <c r="D10" s="744" t="s">
        <v>407</v>
      </c>
    </row>
    <row r="11" customFormat="false" ht="13.2" hidden="false" customHeight="false" outlineLevel="0" collapsed="false">
      <c r="A11" s="664" t="s">
        <v>408</v>
      </c>
      <c r="C11" s="664" t="s">
        <v>392</v>
      </c>
      <c r="D11" s="744" t="s">
        <v>409</v>
      </c>
    </row>
    <row r="12" customFormat="false" ht="13.2" hidden="false" customHeight="false" outlineLevel="0" collapsed="false">
      <c r="A12" s="664" t="s">
        <v>410</v>
      </c>
      <c r="C12" s="664" t="s">
        <v>392</v>
      </c>
      <c r="D12" s="744" t="s">
        <v>411</v>
      </c>
    </row>
    <row r="13" customFormat="false" ht="13.2" hidden="false" customHeight="false" outlineLevel="0" collapsed="false">
      <c r="A13" s="664" t="s">
        <v>412</v>
      </c>
      <c r="C13" s="664" t="s">
        <v>392</v>
      </c>
      <c r="D13" s="744" t="s">
        <v>413</v>
      </c>
    </row>
    <row r="14" customFormat="false" ht="13.2" hidden="false" customHeight="false" outlineLevel="0" collapsed="false">
      <c r="A14" s="664" t="s">
        <v>414</v>
      </c>
      <c r="C14" s="664" t="s">
        <v>392</v>
      </c>
      <c r="D14" s="744" t="s">
        <v>415</v>
      </c>
    </row>
    <row r="15" customFormat="false" ht="13.2" hidden="false" customHeight="false" outlineLevel="0" collapsed="false">
      <c r="A15" s="664" t="s">
        <v>416</v>
      </c>
      <c r="C15" s="664" t="s">
        <v>392</v>
      </c>
      <c r="D15" s="744" t="s">
        <v>417</v>
      </c>
    </row>
    <row r="16" customFormat="false" ht="13.2" hidden="false" customHeight="false" outlineLevel="0" collapsed="false">
      <c r="A16" s="664" t="s">
        <v>418</v>
      </c>
      <c r="C16" s="664" t="s">
        <v>392</v>
      </c>
      <c r="D16" s="744" t="s">
        <v>419</v>
      </c>
    </row>
    <row r="17" customFormat="false" ht="13.2" hidden="false" customHeight="false" outlineLevel="0" collapsed="false">
      <c r="A17" s="664" t="s">
        <v>420</v>
      </c>
      <c r="C17" s="664" t="s">
        <v>392</v>
      </c>
      <c r="D17" s="744" t="s">
        <v>421</v>
      </c>
    </row>
    <row r="18" customFormat="false" ht="13.2" hidden="false" customHeight="false" outlineLevel="0" collapsed="false">
      <c r="A18" s="664" t="s">
        <v>422</v>
      </c>
      <c r="C18" s="664" t="s">
        <v>392</v>
      </c>
      <c r="D18" s="744" t="s">
        <v>423</v>
      </c>
    </row>
    <row r="19" customFormat="false" ht="13.2" hidden="false" customHeight="false" outlineLevel="0" collapsed="false">
      <c r="A19" s="664" t="s">
        <v>424</v>
      </c>
      <c r="C19" s="664" t="s">
        <v>392</v>
      </c>
      <c r="D19" s="744" t="s">
        <v>425</v>
      </c>
    </row>
    <row r="20" customFormat="false" ht="13.2" hidden="false" customHeight="false" outlineLevel="0" collapsed="false">
      <c r="A20" s="664" t="s">
        <v>426</v>
      </c>
      <c r="C20" s="664" t="s">
        <v>392</v>
      </c>
      <c r="D20" s="744" t="s">
        <v>427</v>
      </c>
    </row>
    <row r="21" customFormat="false" ht="13.2" hidden="false" customHeight="false" outlineLevel="0" collapsed="false">
      <c r="A21" s="664" t="s">
        <v>428</v>
      </c>
      <c r="C21" s="664" t="s">
        <v>392</v>
      </c>
      <c r="D21" s="744" t="s">
        <v>429</v>
      </c>
    </row>
    <row r="22" customFormat="false" ht="13.2" hidden="false" customHeight="false" outlineLevel="0" collapsed="false">
      <c r="A22" s="664" t="s">
        <v>430</v>
      </c>
      <c r="C22" s="664" t="s">
        <v>392</v>
      </c>
      <c r="D22" s="744" t="s">
        <v>431</v>
      </c>
    </row>
    <row r="23" customFormat="false" ht="13.2" hidden="false" customHeight="false" outlineLevel="0" collapsed="false">
      <c r="A23" s="664" t="s">
        <v>432</v>
      </c>
      <c r="C23" s="664" t="s">
        <v>392</v>
      </c>
      <c r="D23" s="744" t="s">
        <v>433</v>
      </c>
    </row>
    <row r="24" customFormat="false" ht="13.2" hidden="false" customHeight="false" outlineLevel="0" collapsed="false">
      <c r="A24" s="664" t="s">
        <v>434</v>
      </c>
      <c r="C24" s="664" t="s">
        <v>392</v>
      </c>
      <c r="D24" s="744" t="s">
        <v>435</v>
      </c>
    </row>
    <row r="25" customFormat="false" ht="13.2" hidden="false" customHeight="false" outlineLevel="0" collapsed="false">
      <c r="A25" s="664" t="s">
        <v>436</v>
      </c>
      <c r="C25" s="664" t="s">
        <v>392</v>
      </c>
      <c r="D25" s="744" t="s">
        <v>437</v>
      </c>
    </row>
    <row r="26" customFormat="false" ht="13.2" hidden="false" customHeight="false" outlineLevel="0" collapsed="false">
      <c r="A26" s="664" t="s">
        <v>438</v>
      </c>
      <c r="C26" s="664" t="s">
        <v>392</v>
      </c>
      <c r="D26" s="744" t="s">
        <v>439</v>
      </c>
    </row>
    <row r="27" customFormat="false" ht="13.2" hidden="false" customHeight="false" outlineLevel="0" collapsed="false">
      <c r="A27" s="664" t="s">
        <v>440</v>
      </c>
      <c r="C27" s="664" t="s">
        <v>392</v>
      </c>
      <c r="D27" s="744" t="s">
        <v>441</v>
      </c>
    </row>
    <row r="28" customFormat="false" ht="13.2" hidden="false" customHeight="false" outlineLevel="0" collapsed="false">
      <c r="A28" s="664" t="s">
        <v>442</v>
      </c>
      <c r="C28" s="664" t="s">
        <v>392</v>
      </c>
      <c r="D28" s="744" t="s">
        <v>443</v>
      </c>
    </row>
    <row r="29" customFormat="false" ht="13.2" hidden="false" customHeight="false" outlineLevel="0" collapsed="false">
      <c r="A29" s="664" t="s">
        <v>444</v>
      </c>
      <c r="C29" s="664" t="s">
        <v>392</v>
      </c>
      <c r="D29" s="744" t="s">
        <v>445</v>
      </c>
    </row>
    <row r="30" customFormat="false" ht="13.2" hidden="false" customHeight="false" outlineLevel="0" collapsed="false">
      <c r="A30" s="664" t="s">
        <v>446</v>
      </c>
      <c r="C30" s="664" t="s">
        <v>392</v>
      </c>
      <c r="D30" s="744" t="s">
        <v>447</v>
      </c>
    </row>
    <row r="31" customFormat="false" ht="13.2" hidden="false" customHeight="false" outlineLevel="0" collapsed="false">
      <c r="A31" s="664" t="s">
        <v>448</v>
      </c>
      <c r="C31" s="664" t="s">
        <v>392</v>
      </c>
      <c r="D31" s="744" t="s">
        <v>449</v>
      </c>
    </row>
    <row r="32" customFormat="false" ht="13.2" hidden="false" customHeight="false" outlineLevel="0" collapsed="false">
      <c r="A32" s="664" t="s">
        <v>450</v>
      </c>
      <c r="C32" s="664" t="s">
        <v>392</v>
      </c>
      <c r="D32" s="744" t="s">
        <v>451</v>
      </c>
    </row>
    <row r="33" customFormat="false" ht="13.2" hidden="false" customHeight="false" outlineLevel="0" collapsed="false">
      <c r="A33" s="664" t="s">
        <v>452</v>
      </c>
      <c r="C33" s="664" t="s">
        <v>392</v>
      </c>
      <c r="D33" s="744" t="s">
        <v>453</v>
      </c>
    </row>
    <row r="34" customFormat="false" ht="13.2" hidden="false" customHeight="false" outlineLevel="0" collapsed="false">
      <c r="A34" s="664" t="s">
        <v>454</v>
      </c>
      <c r="C34" s="664" t="s">
        <v>392</v>
      </c>
      <c r="D34" s="744" t="s">
        <v>455</v>
      </c>
    </row>
    <row r="35" customFormat="false" ht="13.2" hidden="false" customHeight="false" outlineLevel="0" collapsed="false">
      <c r="A35" s="664" t="s">
        <v>456</v>
      </c>
      <c r="C35" s="664" t="s">
        <v>392</v>
      </c>
      <c r="D35" s="744" t="s">
        <v>457</v>
      </c>
    </row>
    <row r="36" customFormat="false" ht="13.2" hidden="false" customHeight="false" outlineLevel="0" collapsed="false">
      <c r="A36" s="664" t="s">
        <v>458</v>
      </c>
      <c r="C36" s="664" t="s">
        <v>392</v>
      </c>
      <c r="D36" s="744" t="s">
        <v>459</v>
      </c>
    </row>
    <row r="37" customFormat="false" ht="13.2" hidden="false" customHeight="false" outlineLevel="0" collapsed="false">
      <c r="A37" s="664" t="s">
        <v>460</v>
      </c>
      <c r="C37" s="664" t="s">
        <v>392</v>
      </c>
      <c r="D37" s="744" t="s">
        <v>461</v>
      </c>
    </row>
    <row r="38" customFormat="false" ht="13.2" hidden="false" customHeight="false" outlineLevel="0" collapsed="false">
      <c r="A38" s="664" t="s">
        <v>462</v>
      </c>
      <c r="C38" s="664" t="s">
        <v>392</v>
      </c>
      <c r="D38" s="744" t="s">
        <v>463</v>
      </c>
    </row>
    <row r="39" customFormat="false" ht="13.2" hidden="false" customHeight="false" outlineLevel="0" collapsed="false">
      <c r="A39" s="664" t="s">
        <v>464</v>
      </c>
      <c r="C39" s="664" t="s">
        <v>392</v>
      </c>
      <c r="D39" s="744" t="s">
        <v>465</v>
      </c>
    </row>
    <row r="40" customFormat="false" ht="13.2" hidden="false" customHeight="false" outlineLevel="0" collapsed="false">
      <c r="A40" s="664" t="s">
        <v>466</v>
      </c>
      <c r="C40" s="664" t="s">
        <v>392</v>
      </c>
      <c r="D40" s="744" t="s">
        <v>467</v>
      </c>
    </row>
    <row r="41" customFormat="false" ht="13.2" hidden="false" customHeight="false" outlineLevel="0" collapsed="false">
      <c r="A41" s="664" t="s">
        <v>468</v>
      </c>
      <c r="C41" s="664" t="s">
        <v>392</v>
      </c>
      <c r="D41" s="744" t="s">
        <v>469</v>
      </c>
    </row>
    <row r="42" customFormat="false" ht="13.2" hidden="false" customHeight="false" outlineLevel="0" collapsed="false">
      <c r="A42" s="664" t="s">
        <v>470</v>
      </c>
      <c r="C42" s="664" t="s">
        <v>392</v>
      </c>
      <c r="D42" s="744" t="s">
        <v>471</v>
      </c>
    </row>
    <row r="43" customFormat="false" ht="13.2" hidden="false" customHeight="false" outlineLevel="0" collapsed="false">
      <c r="A43" s="664" t="s">
        <v>472</v>
      </c>
      <c r="C43" s="664" t="s">
        <v>392</v>
      </c>
      <c r="D43" s="744" t="s">
        <v>473</v>
      </c>
    </row>
    <row r="44" customFormat="false" ht="13.2" hidden="false" customHeight="false" outlineLevel="0" collapsed="false">
      <c r="A44" s="664" t="s">
        <v>474</v>
      </c>
      <c r="C44" s="664" t="s">
        <v>392</v>
      </c>
      <c r="D44" s="744" t="s">
        <v>475</v>
      </c>
    </row>
    <row r="45" customFormat="false" ht="13.2" hidden="false" customHeight="false" outlineLevel="0" collapsed="false">
      <c r="A45" s="664" t="s">
        <v>476</v>
      </c>
      <c r="C45" s="664" t="s">
        <v>392</v>
      </c>
      <c r="D45" s="744" t="s">
        <v>477</v>
      </c>
    </row>
    <row r="46" customFormat="false" ht="13.2" hidden="false" customHeight="false" outlineLevel="0" collapsed="false">
      <c r="A46" s="664" t="s">
        <v>478</v>
      </c>
      <c r="C46" s="664" t="s">
        <v>392</v>
      </c>
      <c r="D46" s="744" t="s">
        <v>479</v>
      </c>
    </row>
    <row r="47" customFormat="false" ht="13.2" hidden="false" customHeight="false" outlineLevel="0" collapsed="false">
      <c r="A47" s="664" t="s">
        <v>480</v>
      </c>
      <c r="C47" s="664" t="s">
        <v>392</v>
      </c>
      <c r="D47" s="744" t="s">
        <v>481</v>
      </c>
    </row>
    <row r="48" customFormat="false" ht="13.2" hidden="false" customHeight="false" outlineLevel="0" collapsed="false">
      <c r="A48" s="664" t="s">
        <v>482</v>
      </c>
      <c r="C48" s="664" t="s">
        <v>392</v>
      </c>
      <c r="D48" s="744" t="s">
        <v>483</v>
      </c>
    </row>
    <row r="49" customFormat="false" ht="13.8" hidden="false" customHeight="false" outlineLevel="0" collapsed="false">
      <c r="A49" s="745" t="s">
        <v>484</v>
      </c>
      <c r="C49" s="664" t="s">
        <v>392</v>
      </c>
      <c r="D49" s="744" t="s">
        <v>485</v>
      </c>
    </row>
    <row r="50" customFormat="false" ht="13.2" hidden="false" customHeight="false" outlineLevel="0" collapsed="false">
      <c r="C50" s="664" t="s">
        <v>392</v>
      </c>
      <c r="D50" s="744" t="s">
        <v>486</v>
      </c>
    </row>
    <row r="51" customFormat="false" ht="13.2" hidden="false" customHeight="false" outlineLevel="0" collapsed="false">
      <c r="C51" s="664" t="s">
        <v>392</v>
      </c>
      <c r="D51" s="744" t="s">
        <v>487</v>
      </c>
    </row>
    <row r="52" customFormat="false" ht="13.2" hidden="false" customHeight="false" outlineLevel="0" collapsed="false">
      <c r="C52" s="664" t="s">
        <v>392</v>
      </c>
      <c r="D52" s="744" t="s">
        <v>488</v>
      </c>
    </row>
    <row r="53" customFormat="false" ht="13.2" hidden="false" customHeight="false" outlineLevel="0" collapsed="false">
      <c r="C53" s="664" t="s">
        <v>392</v>
      </c>
      <c r="D53" s="744" t="s">
        <v>489</v>
      </c>
    </row>
    <row r="54" customFormat="false" ht="13.2" hidden="false" customHeight="false" outlineLevel="0" collapsed="false">
      <c r="C54" s="664" t="s">
        <v>392</v>
      </c>
      <c r="D54" s="744" t="s">
        <v>490</v>
      </c>
    </row>
    <row r="55" customFormat="false" ht="13.2" hidden="false" customHeight="false" outlineLevel="0" collapsed="false">
      <c r="C55" s="664" t="s">
        <v>392</v>
      </c>
      <c r="D55" s="744" t="s">
        <v>491</v>
      </c>
    </row>
    <row r="56" customFormat="false" ht="13.2" hidden="false" customHeight="false" outlineLevel="0" collapsed="false">
      <c r="C56" s="664" t="s">
        <v>392</v>
      </c>
      <c r="D56" s="744" t="s">
        <v>492</v>
      </c>
    </row>
    <row r="57" customFormat="false" ht="13.2" hidden="false" customHeight="false" outlineLevel="0" collapsed="false">
      <c r="C57" s="664" t="s">
        <v>392</v>
      </c>
      <c r="D57" s="744" t="s">
        <v>493</v>
      </c>
    </row>
    <row r="58" customFormat="false" ht="13.2" hidden="false" customHeight="false" outlineLevel="0" collapsed="false">
      <c r="C58" s="664" t="s">
        <v>392</v>
      </c>
      <c r="D58" s="744" t="s">
        <v>494</v>
      </c>
    </row>
    <row r="59" customFormat="false" ht="13.2" hidden="false" customHeight="false" outlineLevel="0" collapsed="false">
      <c r="C59" s="664" t="s">
        <v>392</v>
      </c>
      <c r="D59" s="744" t="s">
        <v>495</v>
      </c>
    </row>
    <row r="60" customFormat="false" ht="13.2" hidden="false" customHeight="false" outlineLevel="0" collapsed="false">
      <c r="C60" s="664" t="s">
        <v>392</v>
      </c>
      <c r="D60" s="744" t="s">
        <v>496</v>
      </c>
    </row>
    <row r="61" customFormat="false" ht="13.2" hidden="false" customHeight="false" outlineLevel="0" collapsed="false">
      <c r="C61" s="664" t="s">
        <v>392</v>
      </c>
      <c r="D61" s="744" t="s">
        <v>497</v>
      </c>
    </row>
    <row r="62" customFormat="false" ht="13.2" hidden="false" customHeight="false" outlineLevel="0" collapsed="false">
      <c r="C62" s="664" t="s">
        <v>392</v>
      </c>
      <c r="D62" s="744" t="s">
        <v>498</v>
      </c>
    </row>
    <row r="63" customFormat="false" ht="13.2" hidden="false" customHeight="false" outlineLevel="0" collapsed="false">
      <c r="C63" s="664" t="s">
        <v>392</v>
      </c>
      <c r="D63" s="744" t="s">
        <v>499</v>
      </c>
    </row>
    <row r="64" customFormat="false" ht="13.2" hidden="false" customHeight="false" outlineLevel="0" collapsed="false">
      <c r="C64" s="664" t="s">
        <v>392</v>
      </c>
      <c r="D64" s="744" t="s">
        <v>500</v>
      </c>
    </row>
    <row r="65" customFormat="false" ht="13.2" hidden="false" customHeight="false" outlineLevel="0" collapsed="false">
      <c r="C65" s="664" t="s">
        <v>392</v>
      </c>
      <c r="D65" s="744" t="s">
        <v>501</v>
      </c>
    </row>
    <row r="66" customFormat="false" ht="13.2" hidden="false" customHeight="false" outlineLevel="0" collapsed="false">
      <c r="C66" s="664" t="s">
        <v>392</v>
      </c>
      <c r="D66" s="744" t="s">
        <v>502</v>
      </c>
    </row>
    <row r="67" customFormat="false" ht="13.2" hidden="false" customHeight="false" outlineLevel="0" collapsed="false">
      <c r="C67" s="664" t="s">
        <v>392</v>
      </c>
      <c r="D67" s="744" t="s">
        <v>503</v>
      </c>
    </row>
    <row r="68" customFormat="false" ht="13.2" hidden="false" customHeight="false" outlineLevel="0" collapsed="false">
      <c r="C68" s="664" t="s">
        <v>392</v>
      </c>
      <c r="D68" s="744" t="s">
        <v>504</v>
      </c>
    </row>
    <row r="69" customFormat="false" ht="13.2" hidden="false" customHeight="false" outlineLevel="0" collapsed="false">
      <c r="C69" s="664" t="s">
        <v>392</v>
      </c>
      <c r="D69" s="744" t="s">
        <v>505</v>
      </c>
    </row>
    <row r="70" customFormat="false" ht="13.2" hidden="false" customHeight="false" outlineLevel="0" collapsed="false">
      <c r="C70" s="664" t="s">
        <v>392</v>
      </c>
      <c r="D70" s="744" t="s">
        <v>506</v>
      </c>
    </row>
    <row r="71" customFormat="false" ht="13.2" hidden="false" customHeight="false" outlineLevel="0" collapsed="false">
      <c r="C71" s="664" t="s">
        <v>392</v>
      </c>
      <c r="D71" s="744" t="s">
        <v>507</v>
      </c>
    </row>
    <row r="72" customFormat="false" ht="13.2" hidden="false" customHeight="false" outlineLevel="0" collapsed="false">
      <c r="C72" s="664" t="s">
        <v>392</v>
      </c>
      <c r="D72" s="744" t="s">
        <v>508</v>
      </c>
    </row>
    <row r="73" customFormat="false" ht="13.2" hidden="false" customHeight="false" outlineLevel="0" collapsed="false">
      <c r="C73" s="664" t="s">
        <v>392</v>
      </c>
      <c r="D73" s="744" t="s">
        <v>509</v>
      </c>
    </row>
    <row r="74" customFormat="false" ht="13.2" hidden="false" customHeight="false" outlineLevel="0" collapsed="false">
      <c r="C74" s="664" t="s">
        <v>392</v>
      </c>
      <c r="D74" s="744" t="s">
        <v>510</v>
      </c>
    </row>
    <row r="75" customFormat="false" ht="13.2" hidden="false" customHeight="false" outlineLevel="0" collapsed="false">
      <c r="C75" s="664" t="s">
        <v>392</v>
      </c>
      <c r="D75" s="744" t="s">
        <v>511</v>
      </c>
    </row>
    <row r="76" customFormat="false" ht="13.2" hidden="false" customHeight="false" outlineLevel="0" collapsed="false">
      <c r="C76" s="664" t="s">
        <v>392</v>
      </c>
      <c r="D76" s="744" t="s">
        <v>512</v>
      </c>
    </row>
    <row r="77" customFormat="false" ht="13.2" hidden="false" customHeight="false" outlineLevel="0" collapsed="false">
      <c r="C77" s="664" t="s">
        <v>392</v>
      </c>
      <c r="D77" s="744" t="s">
        <v>513</v>
      </c>
    </row>
    <row r="78" customFormat="false" ht="13.2" hidden="false" customHeight="false" outlineLevel="0" collapsed="false">
      <c r="C78" s="664" t="s">
        <v>392</v>
      </c>
      <c r="D78" s="744" t="s">
        <v>514</v>
      </c>
    </row>
    <row r="79" customFormat="false" ht="13.2" hidden="false" customHeight="false" outlineLevel="0" collapsed="false">
      <c r="C79" s="664" t="s">
        <v>392</v>
      </c>
      <c r="D79" s="744" t="s">
        <v>515</v>
      </c>
    </row>
    <row r="80" customFormat="false" ht="13.2" hidden="false" customHeight="false" outlineLevel="0" collapsed="false">
      <c r="C80" s="664" t="s">
        <v>392</v>
      </c>
      <c r="D80" s="744" t="s">
        <v>516</v>
      </c>
    </row>
    <row r="81" customFormat="false" ht="13.2" hidden="false" customHeight="false" outlineLevel="0" collapsed="false">
      <c r="C81" s="664" t="s">
        <v>392</v>
      </c>
      <c r="D81" s="744" t="s">
        <v>517</v>
      </c>
    </row>
    <row r="82" customFormat="false" ht="13.2" hidden="false" customHeight="false" outlineLevel="0" collapsed="false">
      <c r="C82" s="664" t="s">
        <v>392</v>
      </c>
      <c r="D82" s="744" t="s">
        <v>518</v>
      </c>
    </row>
    <row r="83" customFormat="false" ht="13.2" hidden="false" customHeight="false" outlineLevel="0" collapsed="false">
      <c r="C83" s="664" t="s">
        <v>392</v>
      </c>
      <c r="D83" s="744" t="s">
        <v>519</v>
      </c>
    </row>
    <row r="84" customFormat="false" ht="13.2" hidden="false" customHeight="false" outlineLevel="0" collapsed="false">
      <c r="C84" s="664" t="s">
        <v>392</v>
      </c>
      <c r="D84" s="744" t="s">
        <v>520</v>
      </c>
    </row>
    <row r="85" customFormat="false" ht="13.2" hidden="false" customHeight="false" outlineLevel="0" collapsed="false">
      <c r="C85" s="664" t="s">
        <v>392</v>
      </c>
      <c r="D85" s="744" t="s">
        <v>521</v>
      </c>
    </row>
    <row r="86" customFormat="false" ht="13.2" hidden="false" customHeight="false" outlineLevel="0" collapsed="false">
      <c r="C86" s="664" t="s">
        <v>392</v>
      </c>
      <c r="D86" s="744" t="s">
        <v>522</v>
      </c>
    </row>
    <row r="87" customFormat="false" ht="13.2" hidden="false" customHeight="false" outlineLevel="0" collapsed="false">
      <c r="C87" s="664" t="s">
        <v>392</v>
      </c>
      <c r="D87" s="744" t="s">
        <v>523</v>
      </c>
    </row>
    <row r="88" customFormat="false" ht="13.2" hidden="false" customHeight="false" outlineLevel="0" collapsed="false">
      <c r="C88" s="664" t="s">
        <v>392</v>
      </c>
      <c r="D88" s="744" t="s">
        <v>524</v>
      </c>
    </row>
    <row r="89" customFormat="false" ht="13.2" hidden="false" customHeight="false" outlineLevel="0" collapsed="false">
      <c r="C89" s="664" t="s">
        <v>392</v>
      </c>
      <c r="D89" s="744" t="s">
        <v>525</v>
      </c>
    </row>
    <row r="90" customFormat="false" ht="13.2" hidden="false" customHeight="false" outlineLevel="0" collapsed="false">
      <c r="C90" s="664" t="s">
        <v>392</v>
      </c>
      <c r="D90" s="744" t="s">
        <v>526</v>
      </c>
    </row>
    <row r="91" customFormat="false" ht="13.2" hidden="false" customHeight="false" outlineLevel="0" collapsed="false">
      <c r="C91" s="664" t="s">
        <v>392</v>
      </c>
      <c r="D91" s="744" t="s">
        <v>527</v>
      </c>
    </row>
    <row r="92" customFormat="false" ht="13.2" hidden="false" customHeight="false" outlineLevel="0" collapsed="false">
      <c r="C92" s="664" t="s">
        <v>392</v>
      </c>
      <c r="D92" s="744" t="s">
        <v>528</v>
      </c>
    </row>
    <row r="93" customFormat="false" ht="13.2" hidden="false" customHeight="false" outlineLevel="0" collapsed="false">
      <c r="C93" s="664" t="s">
        <v>392</v>
      </c>
      <c r="D93" s="744" t="s">
        <v>529</v>
      </c>
    </row>
    <row r="94" customFormat="false" ht="13.2" hidden="false" customHeight="false" outlineLevel="0" collapsed="false">
      <c r="C94" s="664" t="s">
        <v>392</v>
      </c>
      <c r="D94" s="744" t="s">
        <v>530</v>
      </c>
    </row>
    <row r="95" customFormat="false" ht="13.2" hidden="false" customHeight="false" outlineLevel="0" collapsed="false">
      <c r="C95" s="664" t="s">
        <v>392</v>
      </c>
      <c r="D95" s="744" t="s">
        <v>531</v>
      </c>
    </row>
    <row r="96" customFormat="false" ht="13.2" hidden="false" customHeight="false" outlineLevel="0" collapsed="false">
      <c r="C96" s="664" t="s">
        <v>392</v>
      </c>
      <c r="D96" s="744" t="s">
        <v>532</v>
      </c>
    </row>
    <row r="97" customFormat="false" ht="13.2" hidden="false" customHeight="false" outlineLevel="0" collapsed="false">
      <c r="C97" s="664" t="s">
        <v>392</v>
      </c>
      <c r="D97" s="744" t="s">
        <v>533</v>
      </c>
    </row>
    <row r="98" customFormat="false" ht="13.2" hidden="false" customHeight="false" outlineLevel="0" collapsed="false">
      <c r="C98" s="664" t="s">
        <v>392</v>
      </c>
      <c r="D98" s="744" t="s">
        <v>534</v>
      </c>
    </row>
    <row r="99" customFormat="false" ht="13.2" hidden="false" customHeight="false" outlineLevel="0" collapsed="false">
      <c r="C99" s="664" t="s">
        <v>392</v>
      </c>
      <c r="D99" s="744" t="s">
        <v>535</v>
      </c>
    </row>
    <row r="100" customFormat="false" ht="13.2" hidden="false" customHeight="false" outlineLevel="0" collapsed="false">
      <c r="C100" s="664" t="s">
        <v>392</v>
      </c>
      <c r="D100" s="744" t="s">
        <v>536</v>
      </c>
    </row>
    <row r="101" customFormat="false" ht="13.2" hidden="false" customHeight="false" outlineLevel="0" collapsed="false">
      <c r="C101" s="664" t="s">
        <v>392</v>
      </c>
      <c r="D101" s="744" t="s">
        <v>537</v>
      </c>
    </row>
    <row r="102" customFormat="false" ht="13.2" hidden="false" customHeight="false" outlineLevel="0" collapsed="false">
      <c r="C102" s="664" t="s">
        <v>392</v>
      </c>
      <c r="D102" s="744" t="s">
        <v>538</v>
      </c>
    </row>
    <row r="103" customFormat="false" ht="13.2" hidden="false" customHeight="false" outlineLevel="0" collapsed="false">
      <c r="C103" s="664" t="s">
        <v>392</v>
      </c>
      <c r="D103" s="744" t="s">
        <v>539</v>
      </c>
    </row>
    <row r="104" customFormat="false" ht="13.2" hidden="false" customHeight="false" outlineLevel="0" collapsed="false">
      <c r="C104" s="664" t="s">
        <v>392</v>
      </c>
      <c r="D104" s="744" t="s">
        <v>540</v>
      </c>
    </row>
    <row r="105" customFormat="false" ht="13.2" hidden="false" customHeight="false" outlineLevel="0" collapsed="false">
      <c r="C105" s="664" t="s">
        <v>392</v>
      </c>
      <c r="D105" s="744" t="s">
        <v>541</v>
      </c>
    </row>
    <row r="106" customFormat="false" ht="13.2" hidden="false" customHeight="false" outlineLevel="0" collapsed="false">
      <c r="C106" s="664" t="s">
        <v>392</v>
      </c>
      <c r="D106" s="744" t="s">
        <v>542</v>
      </c>
    </row>
    <row r="107" customFormat="false" ht="13.2" hidden="false" customHeight="false" outlineLevel="0" collapsed="false">
      <c r="C107" s="664" t="s">
        <v>392</v>
      </c>
      <c r="D107" s="744" t="s">
        <v>543</v>
      </c>
    </row>
    <row r="108" customFormat="false" ht="13.2" hidden="false" customHeight="false" outlineLevel="0" collapsed="false">
      <c r="C108" s="664" t="s">
        <v>392</v>
      </c>
      <c r="D108" s="744" t="s">
        <v>544</v>
      </c>
    </row>
    <row r="109" customFormat="false" ht="13.2" hidden="false" customHeight="false" outlineLevel="0" collapsed="false">
      <c r="C109" s="664" t="s">
        <v>392</v>
      </c>
      <c r="D109" s="744" t="s">
        <v>545</v>
      </c>
    </row>
    <row r="110" customFormat="false" ht="13.2" hidden="false" customHeight="false" outlineLevel="0" collapsed="false">
      <c r="C110" s="664" t="s">
        <v>392</v>
      </c>
      <c r="D110" s="744" t="s">
        <v>546</v>
      </c>
    </row>
    <row r="111" customFormat="false" ht="13.2" hidden="false" customHeight="false" outlineLevel="0" collapsed="false">
      <c r="C111" s="664" t="s">
        <v>392</v>
      </c>
      <c r="D111" s="744" t="s">
        <v>547</v>
      </c>
    </row>
    <row r="112" customFormat="false" ht="13.2" hidden="false" customHeight="false" outlineLevel="0" collapsed="false">
      <c r="C112" s="664" t="s">
        <v>392</v>
      </c>
      <c r="D112" s="744" t="s">
        <v>548</v>
      </c>
    </row>
    <row r="113" customFormat="false" ht="13.2" hidden="false" customHeight="false" outlineLevel="0" collapsed="false">
      <c r="C113" s="664" t="s">
        <v>392</v>
      </c>
      <c r="D113" s="744" t="s">
        <v>549</v>
      </c>
    </row>
    <row r="114" customFormat="false" ht="13.2" hidden="false" customHeight="false" outlineLevel="0" collapsed="false">
      <c r="C114" s="664" t="s">
        <v>392</v>
      </c>
      <c r="D114" s="744" t="s">
        <v>550</v>
      </c>
    </row>
    <row r="115" customFormat="false" ht="13.2" hidden="false" customHeight="false" outlineLevel="0" collapsed="false">
      <c r="C115" s="664" t="s">
        <v>392</v>
      </c>
      <c r="D115" s="744" t="s">
        <v>551</v>
      </c>
    </row>
    <row r="116" customFormat="false" ht="13.2" hidden="false" customHeight="false" outlineLevel="0" collapsed="false">
      <c r="C116" s="664" t="s">
        <v>392</v>
      </c>
      <c r="D116" s="744" t="s">
        <v>552</v>
      </c>
    </row>
    <row r="117" customFormat="false" ht="13.2" hidden="false" customHeight="false" outlineLevel="0" collapsed="false">
      <c r="C117" s="664" t="s">
        <v>392</v>
      </c>
      <c r="D117" s="744" t="s">
        <v>553</v>
      </c>
    </row>
    <row r="118" customFormat="false" ht="13.2" hidden="false" customHeight="false" outlineLevel="0" collapsed="false">
      <c r="C118" s="664" t="s">
        <v>392</v>
      </c>
      <c r="D118" s="744" t="s">
        <v>554</v>
      </c>
    </row>
    <row r="119" customFormat="false" ht="13.2" hidden="false" customHeight="false" outlineLevel="0" collapsed="false">
      <c r="C119" s="664" t="s">
        <v>392</v>
      </c>
      <c r="D119" s="744" t="s">
        <v>555</v>
      </c>
    </row>
    <row r="120" customFormat="false" ht="13.2" hidden="false" customHeight="false" outlineLevel="0" collapsed="false">
      <c r="C120" s="664" t="s">
        <v>392</v>
      </c>
      <c r="D120" s="744" t="s">
        <v>556</v>
      </c>
    </row>
    <row r="121" customFormat="false" ht="13.2" hidden="false" customHeight="false" outlineLevel="0" collapsed="false">
      <c r="C121" s="664" t="s">
        <v>392</v>
      </c>
      <c r="D121" s="744" t="s">
        <v>557</v>
      </c>
    </row>
    <row r="122" customFormat="false" ht="13.2" hidden="false" customHeight="false" outlineLevel="0" collapsed="false">
      <c r="C122" s="664" t="s">
        <v>392</v>
      </c>
      <c r="D122" s="744" t="s">
        <v>558</v>
      </c>
    </row>
    <row r="123" customFormat="false" ht="13.2" hidden="false" customHeight="false" outlineLevel="0" collapsed="false">
      <c r="C123" s="664" t="s">
        <v>392</v>
      </c>
      <c r="D123" s="744" t="s">
        <v>559</v>
      </c>
    </row>
    <row r="124" customFormat="false" ht="13.2" hidden="false" customHeight="false" outlineLevel="0" collapsed="false">
      <c r="C124" s="664" t="s">
        <v>392</v>
      </c>
      <c r="D124" s="744" t="s">
        <v>560</v>
      </c>
    </row>
    <row r="125" customFormat="false" ht="13.2" hidden="false" customHeight="false" outlineLevel="0" collapsed="false">
      <c r="C125" s="664" t="s">
        <v>392</v>
      </c>
      <c r="D125" s="744" t="s">
        <v>561</v>
      </c>
    </row>
    <row r="126" customFormat="false" ht="13.2" hidden="false" customHeight="false" outlineLevel="0" collapsed="false">
      <c r="C126" s="664" t="s">
        <v>392</v>
      </c>
      <c r="D126" s="744" t="s">
        <v>562</v>
      </c>
    </row>
    <row r="127" customFormat="false" ht="13.2" hidden="false" customHeight="false" outlineLevel="0" collapsed="false">
      <c r="C127" s="664" t="s">
        <v>392</v>
      </c>
      <c r="D127" s="744" t="s">
        <v>563</v>
      </c>
    </row>
    <row r="128" customFormat="false" ht="13.2" hidden="false" customHeight="false" outlineLevel="0" collapsed="false">
      <c r="C128" s="664" t="s">
        <v>392</v>
      </c>
      <c r="D128" s="744" t="s">
        <v>564</v>
      </c>
    </row>
    <row r="129" customFormat="false" ht="13.2" hidden="false" customHeight="false" outlineLevel="0" collapsed="false">
      <c r="C129" s="664" t="s">
        <v>392</v>
      </c>
      <c r="D129" s="744" t="s">
        <v>565</v>
      </c>
    </row>
    <row r="130" customFormat="false" ht="13.2" hidden="false" customHeight="false" outlineLevel="0" collapsed="false">
      <c r="C130" s="664" t="s">
        <v>392</v>
      </c>
      <c r="D130" s="744" t="s">
        <v>566</v>
      </c>
    </row>
    <row r="131" customFormat="false" ht="13.2" hidden="false" customHeight="false" outlineLevel="0" collapsed="false">
      <c r="C131" s="664" t="s">
        <v>392</v>
      </c>
      <c r="D131" s="744" t="s">
        <v>567</v>
      </c>
    </row>
    <row r="132" customFormat="false" ht="13.2" hidden="false" customHeight="false" outlineLevel="0" collapsed="false">
      <c r="C132" s="664" t="s">
        <v>392</v>
      </c>
      <c r="D132" s="744" t="s">
        <v>568</v>
      </c>
    </row>
    <row r="133" customFormat="false" ht="13.2" hidden="false" customHeight="false" outlineLevel="0" collapsed="false">
      <c r="C133" s="664" t="s">
        <v>392</v>
      </c>
      <c r="D133" s="744" t="s">
        <v>569</v>
      </c>
    </row>
    <row r="134" customFormat="false" ht="13.2" hidden="false" customHeight="false" outlineLevel="0" collapsed="false">
      <c r="C134" s="664" t="s">
        <v>392</v>
      </c>
      <c r="D134" s="744" t="s">
        <v>570</v>
      </c>
    </row>
    <row r="135" customFormat="false" ht="13.2" hidden="false" customHeight="false" outlineLevel="0" collapsed="false">
      <c r="C135" s="664" t="s">
        <v>392</v>
      </c>
      <c r="D135" s="744" t="s">
        <v>571</v>
      </c>
    </row>
    <row r="136" customFormat="false" ht="13.2" hidden="false" customHeight="false" outlineLevel="0" collapsed="false">
      <c r="C136" s="664" t="s">
        <v>392</v>
      </c>
      <c r="D136" s="744" t="s">
        <v>572</v>
      </c>
    </row>
    <row r="137" customFormat="false" ht="13.2" hidden="false" customHeight="false" outlineLevel="0" collapsed="false">
      <c r="C137" s="664" t="s">
        <v>392</v>
      </c>
      <c r="D137" s="744" t="s">
        <v>573</v>
      </c>
    </row>
    <row r="138" customFormat="false" ht="13.2" hidden="false" customHeight="false" outlineLevel="0" collapsed="false">
      <c r="C138" s="664" t="s">
        <v>392</v>
      </c>
      <c r="D138" s="744" t="s">
        <v>574</v>
      </c>
    </row>
    <row r="139" customFormat="false" ht="13.2" hidden="false" customHeight="false" outlineLevel="0" collapsed="false">
      <c r="C139" s="664" t="s">
        <v>392</v>
      </c>
      <c r="D139" s="744" t="s">
        <v>575</v>
      </c>
    </row>
    <row r="140" customFormat="false" ht="13.2" hidden="false" customHeight="false" outlineLevel="0" collapsed="false">
      <c r="C140" s="664" t="s">
        <v>392</v>
      </c>
      <c r="D140" s="744" t="s">
        <v>576</v>
      </c>
    </row>
    <row r="141" customFormat="false" ht="13.2" hidden="false" customHeight="false" outlineLevel="0" collapsed="false">
      <c r="C141" s="664" t="s">
        <v>392</v>
      </c>
      <c r="D141" s="744" t="s">
        <v>577</v>
      </c>
    </row>
    <row r="142" customFormat="false" ht="13.2" hidden="false" customHeight="false" outlineLevel="0" collapsed="false">
      <c r="C142" s="664" t="s">
        <v>392</v>
      </c>
      <c r="D142" s="744" t="s">
        <v>578</v>
      </c>
    </row>
    <row r="143" customFormat="false" ht="13.2" hidden="false" customHeight="false" outlineLevel="0" collapsed="false">
      <c r="C143" s="664" t="s">
        <v>392</v>
      </c>
      <c r="D143" s="744" t="s">
        <v>579</v>
      </c>
    </row>
    <row r="144" customFormat="false" ht="13.2" hidden="false" customHeight="false" outlineLevel="0" collapsed="false">
      <c r="C144" s="664" t="s">
        <v>392</v>
      </c>
      <c r="D144" s="744" t="s">
        <v>580</v>
      </c>
    </row>
    <row r="145" customFormat="false" ht="13.2" hidden="false" customHeight="false" outlineLevel="0" collapsed="false">
      <c r="C145" s="664" t="s">
        <v>392</v>
      </c>
      <c r="D145" s="744" t="s">
        <v>581</v>
      </c>
    </row>
    <row r="146" customFormat="false" ht="13.2" hidden="false" customHeight="false" outlineLevel="0" collapsed="false">
      <c r="C146" s="664" t="s">
        <v>392</v>
      </c>
      <c r="D146" s="744" t="s">
        <v>582</v>
      </c>
    </row>
    <row r="147" customFormat="false" ht="13.2" hidden="false" customHeight="false" outlineLevel="0" collapsed="false">
      <c r="C147" s="664" t="s">
        <v>392</v>
      </c>
      <c r="D147" s="744" t="s">
        <v>583</v>
      </c>
    </row>
    <row r="148" customFormat="false" ht="13.2" hidden="false" customHeight="false" outlineLevel="0" collapsed="false">
      <c r="C148" s="664" t="s">
        <v>392</v>
      </c>
      <c r="D148" s="744" t="s">
        <v>584</v>
      </c>
    </row>
    <row r="149" customFormat="false" ht="13.2" hidden="false" customHeight="false" outlineLevel="0" collapsed="false">
      <c r="C149" s="664" t="s">
        <v>392</v>
      </c>
      <c r="D149" s="744" t="s">
        <v>585</v>
      </c>
    </row>
    <row r="150" customFormat="false" ht="13.2" hidden="false" customHeight="false" outlineLevel="0" collapsed="false">
      <c r="C150" s="664" t="s">
        <v>392</v>
      </c>
      <c r="D150" s="744" t="s">
        <v>586</v>
      </c>
    </row>
    <row r="151" customFormat="false" ht="13.2" hidden="false" customHeight="false" outlineLevel="0" collapsed="false">
      <c r="C151" s="664" t="s">
        <v>392</v>
      </c>
      <c r="D151" s="744" t="s">
        <v>587</v>
      </c>
    </row>
    <row r="152" customFormat="false" ht="13.2" hidden="false" customHeight="false" outlineLevel="0" collapsed="false">
      <c r="C152" s="664" t="s">
        <v>392</v>
      </c>
      <c r="D152" s="744" t="s">
        <v>588</v>
      </c>
    </row>
    <row r="153" customFormat="false" ht="13.2" hidden="false" customHeight="false" outlineLevel="0" collapsed="false">
      <c r="C153" s="664" t="s">
        <v>392</v>
      </c>
      <c r="D153" s="744" t="s">
        <v>589</v>
      </c>
    </row>
    <row r="154" customFormat="false" ht="13.2" hidden="false" customHeight="false" outlineLevel="0" collapsed="false">
      <c r="C154" s="664" t="s">
        <v>392</v>
      </c>
      <c r="D154" s="744" t="s">
        <v>590</v>
      </c>
    </row>
    <row r="155" customFormat="false" ht="13.2" hidden="false" customHeight="false" outlineLevel="0" collapsed="false">
      <c r="C155" s="664" t="s">
        <v>392</v>
      </c>
      <c r="D155" s="744" t="s">
        <v>591</v>
      </c>
    </row>
    <row r="156" customFormat="false" ht="13.2" hidden="false" customHeight="false" outlineLevel="0" collapsed="false">
      <c r="C156" s="664" t="s">
        <v>392</v>
      </c>
      <c r="D156" s="744" t="s">
        <v>592</v>
      </c>
    </row>
    <row r="157" customFormat="false" ht="13.2" hidden="false" customHeight="false" outlineLevel="0" collapsed="false">
      <c r="C157" s="664" t="s">
        <v>392</v>
      </c>
      <c r="D157" s="744" t="s">
        <v>593</v>
      </c>
    </row>
    <row r="158" customFormat="false" ht="13.2" hidden="false" customHeight="false" outlineLevel="0" collapsed="false">
      <c r="C158" s="664" t="s">
        <v>392</v>
      </c>
      <c r="D158" s="744" t="s">
        <v>594</v>
      </c>
    </row>
    <row r="159" customFormat="false" ht="13.2" hidden="false" customHeight="false" outlineLevel="0" collapsed="false">
      <c r="C159" s="664" t="s">
        <v>392</v>
      </c>
      <c r="D159" s="744" t="s">
        <v>595</v>
      </c>
    </row>
    <row r="160" customFormat="false" ht="13.2" hidden="false" customHeight="false" outlineLevel="0" collapsed="false">
      <c r="C160" s="664" t="s">
        <v>392</v>
      </c>
      <c r="D160" s="744" t="s">
        <v>596</v>
      </c>
    </row>
    <row r="161" customFormat="false" ht="13.2" hidden="false" customHeight="false" outlineLevel="0" collapsed="false">
      <c r="C161" s="664" t="s">
        <v>392</v>
      </c>
      <c r="D161" s="744" t="s">
        <v>597</v>
      </c>
    </row>
    <row r="162" customFormat="false" ht="13.2" hidden="false" customHeight="false" outlineLevel="0" collapsed="false">
      <c r="C162" s="664" t="s">
        <v>392</v>
      </c>
      <c r="D162" s="744" t="s">
        <v>598</v>
      </c>
    </row>
    <row r="163" customFormat="false" ht="13.2" hidden="false" customHeight="false" outlineLevel="0" collapsed="false">
      <c r="C163" s="664" t="s">
        <v>392</v>
      </c>
      <c r="D163" s="744" t="s">
        <v>599</v>
      </c>
    </row>
    <row r="164" customFormat="false" ht="13.2" hidden="false" customHeight="false" outlineLevel="0" collapsed="false">
      <c r="C164" s="664" t="s">
        <v>392</v>
      </c>
      <c r="D164" s="744" t="s">
        <v>600</v>
      </c>
    </row>
    <row r="165" customFormat="false" ht="13.2" hidden="false" customHeight="false" outlineLevel="0" collapsed="false">
      <c r="C165" s="664" t="s">
        <v>392</v>
      </c>
      <c r="D165" s="744" t="s">
        <v>601</v>
      </c>
    </row>
    <row r="166" customFormat="false" ht="13.2" hidden="false" customHeight="false" outlineLevel="0" collapsed="false">
      <c r="C166" s="664" t="s">
        <v>392</v>
      </c>
      <c r="D166" s="744" t="s">
        <v>602</v>
      </c>
    </row>
    <row r="167" customFormat="false" ht="13.2" hidden="false" customHeight="false" outlineLevel="0" collapsed="false">
      <c r="C167" s="664" t="s">
        <v>392</v>
      </c>
      <c r="D167" s="744" t="s">
        <v>603</v>
      </c>
    </row>
    <row r="168" customFormat="false" ht="13.2" hidden="false" customHeight="false" outlineLevel="0" collapsed="false">
      <c r="C168" s="664" t="s">
        <v>392</v>
      </c>
      <c r="D168" s="744" t="s">
        <v>604</v>
      </c>
    </row>
    <row r="169" customFormat="false" ht="13.2" hidden="false" customHeight="false" outlineLevel="0" collapsed="false">
      <c r="C169" s="664" t="s">
        <v>392</v>
      </c>
      <c r="D169" s="744" t="s">
        <v>605</v>
      </c>
    </row>
    <row r="170" customFormat="false" ht="13.2" hidden="false" customHeight="false" outlineLevel="0" collapsed="false">
      <c r="C170" s="664" t="s">
        <v>392</v>
      </c>
      <c r="D170" s="744" t="s">
        <v>606</v>
      </c>
    </row>
    <row r="171" customFormat="false" ht="13.2" hidden="false" customHeight="false" outlineLevel="0" collapsed="false">
      <c r="C171" s="664" t="s">
        <v>392</v>
      </c>
      <c r="D171" s="744" t="s">
        <v>607</v>
      </c>
    </row>
    <row r="172" customFormat="false" ht="13.2" hidden="false" customHeight="false" outlineLevel="0" collapsed="false">
      <c r="C172" s="664" t="s">
        <v>392</v>
      </c>
      <c r="D172" s="744" t="s">
        <v>608</v>
      </c>
    </row>
    <row r="173" customFormat="false" ht="13.2" hidden="false" customHeight="false" outlineLevel="0" collapsed="false">
      <c r="C173" s="664" t="s">
        <v>392</v>
      </c>
      <c r="D173" s="744" t="s">
        <v>609</v>
      </c>
    </row>
    <row r="174" customFormat="false" ht="13.2" hidden="false" customHeight="false" outlineLevel="0" collapsed="false">
      <c r="C174" s="664" t="s">
        <v>392</v>
      </c>
      <c r="D174" s="744" t="s">
        <v>610</v>
      </c>
    </row>
    <row r="175" customFormat="false" ht="13.2" hidden="false" customHeight="false" outlineLevel="0" collapsed="false">
      <c r="C175" s="664" t="s">
        <v>392</v>
      </c>
      <c r="D175" s="744" t="s">
        <v>611</v>
      </c>
    </row>
    <row r="176" customFormat="false" ht="13.2" hidden="false" customHeight="false" outlineLevel="0" collapsed="false">
      <c r="C176" s="664" t="s">
        <v>392</v>
      </c>
      <c r="D176" s="744" t="s">
        <v>612</v>
      </c>
    </row>
    <row r="177" customFormat="false" ht="13.2" hidden="false" customHeight="false" outlineLevel="0" collapsed="false">
      <c r="C177" s="664" t="s">
        <v>392</v>
      </c>
      <c r="D177" s="744" t="s">
        <v>613</v>
      </c>
    </row>
    <row r="178" customFormat="false" ht="13.2" hidden="false" customHeight="false" outlineLevel="0" collapsed="false">
      <c r="C178" s="664" t="s">
        <v>392</v>
      </c>
      <c r="D178" s="744" t="s">
        <v>614</v>
      </c>
    </row>
    <row r="179" customFormat="false" ht="13.2" hidden="false" customHeight="false" outlineLevel="0" collapsed="false">
      <c r="C179" s="664" t="s">
        <v>392</v>
      </c>
      <c r="D179" s="744" t="s">
        <v>615</v>
      </c>
    </row>
    <row r="180" customFormat="false" ht="13.2" hidden="false" customHeight="false" outlineLevel="0" collapsed="false">
      <c r="C180" s="664" t="s">
        <v>392</v>
      </c>
      <c r="D180" s="744" t="s">
        <v>616</v>
      </c>
    </row>
    <row r="181" customFormat="false" ht="13.2" hidden="false" customHeight="false" outlineLevel="0" collapsed="false">
      <c r="C181" s="664" t="s">
        <v>392</v>
      </c>
      <c r="D181" s="744" t="s">
        <v>617</v>
      </c>
    </row>
    <row r="182" customFormat="false" ht="13.2" hidden="false" customHeight="false" outlineLevel="0" collapsed="false">
      <c r="C182" s="664" t="s">
        <v>392</v>
      </c>
      <c r="D182" s="744" t="s">
        <v>618</v>
      </c>
    </row>
    <row r="183" customFormat="false" ht="13.2" hidden="false" customHeight="false" outlineLevel="0" collapsed="false">
      <c r="C183" s="664" t="s">
        <v>392</v>
      </c>
      <c r="D183" s="744" t="s">
        <v>504</v>
      </c>
    </row>
    <row r="184" customFormat="false" ht="13.2" hidden="false" customHeight="false" outlineLevel="0" collapsed="false">
      <c r="C184" s="664" t="s">
        <v>392</v>
      </c>
      <c r="D184" s="744" t="s">
        <v>619</v>
      </c>
    </row>
    <row r="185" customFormat="false" ht="13.2" hidden="false" customHeight="false" outlineLevel="0" collapsed="false">
      <c r="C185" s="664" t="s">
        <v>392</v>
      </c>
      <c r="D185" s="744" t="s">
        <v>620</v>
      </c>
    </row>
    <row r="186" customFormat="false" ht="13.2" hidden="false" customHeight="false" outlineLevel="0" collapsed="false">
      <c r="C186" s="664" t="s">
        <v>392</v>
      </c>
      <c r="D186" s="744" t="s">
        <v>621</v>
      </c>
    </row>
    <row r="187" customFormat="false" ht="13.2" hidden="false" customHeight="false" outlineLevel="0" collapsed="false">
      <c r="C187" s="664" t="s">
        <v>392</v>
      </c>
      <c r="D187" s="744" t="s">
        <v>622</v>
      </c>
    </row>
    <row r="188" customFormat="false" ht="13.2" hidden="false" customHeight="false" outlineLevel="0" collapsed="false">
      <c r="C188" s="664" t="s">
        <v>394</v>
      </c>
      <c r="D188" s="744" t="s">
        <v>623</v>
      </c>
    </row>
    <row r="189" customFormat="false" ht="13.2" hidden="false" customHeight="false" outlineLevel="0" collapsed="false">
      <c r="C189" s="664" t="s">
        <v>394</v>
      </c>
      <c r="D189" s="744" t="s">
        <v>624</v>
      </c>
    </row>
    <row r="190" customFormat="false" ht="13.2" hidden="false" customHeight="false" outlineLevel="0" collapsed="false">
      <c r="C190" s="664" t="s">
        <v>394</v>
      </c>
      <c r="D190" s="744" t="s">
        <v>625</v>
      </c>
    </row>
    <row r="191" customFormat="false" ht="13.2" hidden="false" customHeight="false" outlineLevel="0" collapsed="false">
      <c r="C191" s="664" t="s">
        <v>394</v>
      </c>
      <c r="D191" s="744" t="s">
        <v>626</v>
      </c>
    </row>
    <row r="192" customFormat="false" ht="13.2" hidden="false" customHeight="false" outlineLevel="0" collapsed="false">
      <c r="C192" s="664" t="s">
        <v>394</v>
      </c>
      <c r="D192" s="744" t="s">
        <v>627</v>
      </c>
    </row>
    <row r="193" customFormat="false" ht="13.2" hidden="false" customHeight="false" outlineLevel="0" collapsed="false">
      <c r="C193" s="664" t="s">
        <v>394</v>
      </c>
      <c r="D193" s="744" t="s">
        <v>628</v>
      </c>
    </row>
    <row r="194" customFormat="false" ht="13.2" hidden="false" customHeight="false" outlineLevel="0" collapsed="false">
      <c r="C194" s="664" t="s">
        <v>394</v>
      </c>
      <c r="D194" s="744" t="s">
        <v>629</v>
      </c>
    </row>
    <row r="195" customFormat="false" ht="13.2" hidden="false" customHeight="false" outlineLevel="0" collapsed="false">
      <c r="C195" s="664" t="s">
        <v>394</v>
      </c>
      <c r="D195" s="744" t="s">
        <v>630</v>
      </c>
    </row>
    <row r="196" customFormat="false" ht="13.2" hidden="false" customHeight="false" outlineLevel="0" collapsed="false">
      <c r="C196" s="664" t="s">
        <v>394</v>
      </c>
      <c r="D196" s="744" t="s">
        <v>631</v>
      </c>
    </row>
    <row r="197" customFormat="false" ht="13.2" hidden="false" customHeight="false" outlineLevel="0" collapsed="false">
      <c r="C197" s="664" t="s">
        <v>394</v>
      </c>
      <c r="D197" s="744" t="s">
        <v>632</v>
      </c>
    </row>
    <row r="198" customFormat="false" ht="13.2" hidden="false" customHeight="false" outlineLevel="0" collapsed="false">
      <c r="C198" s="664" t="s">
        <v>394</v>
      </c>
      <c r="D198" s="744" t="s">
        <v>633</v>
      </c>
    </row>
    <row r="199" customFormat="false" ht="13.2" hidden="false" customHeight="false" outlineLevel="0" collapsed="false">
      <c r="C199" s="664" t="s">
        <v>394</v>
      </c>
      <c r="D199" s="744" t="s">
        <v>634</v>
      </c>
    </row>
    <row r="200" customFormat="false" ht="13.2" hidden="false" customHeight="false" outlineLevel="0" collapsed="false">
      <c r="C200" s="664" t="s">
        <v>394</v>
      </c>
      <c r="D200" s="744" t="s">
        <v>635</v>
      </c>
    </row>
    <row r="201" customFormat="false" ht="13.2" hidden="false" customHeight="false" outlineLevel="0" collapsed="false">
      <c r="C201" s="664" t="s">
        <v>394</v>
      </c>
      <c r="D201" s="744" t="s">
        <v>636</v>
      </c>
    </row>
    <row r="202" customFormat="false" ht="13.2" hidden="false" customHeight="false" outlineLevel="0" collapsed="false">
      <c r="C202" s="664" t="s">
        <v>394</v>
      </c>
      <c r="D202" s="744" t="s">
        <v>637</v>
      </c>
    </row>
    <row r="203" customFormat="false" ht="13.2" hidden="false" customHeight="false" outlineLevel="0" collapsed="false">
      <c r="C203" s="664" t="s">
        <v>394</v>
      </c>
      <c r="D203" s="744" t="s">
        <v>638</v>
      </c>
    </row>
    <row r="204" customFormat="false" ht="13.2" hidden="false" customHeight="false" outlineLevel="0" collapsed="false">
      <c r="C204" s="664" t="s">
        <v>394</v>
      </c>
      <c r="D204" s="744" t="s">
        <v>639</v>
      </c>
    </row>
    <row r="205" customFormat="false" ht="13.2" hidden="false" customHeight="false" outlineLevel="0" collapsed="false">
      <c r="C205" s="664" t="s">
        <v>394</v>
      </c>
      <c r="D205" s="744" t="s">
        <v>640</v>
      </c>
    </row>
    <row r="206" customFormat="false" ht="13.2" hidden="false" customHeight="false" outlineLevel="0" collapsed="false">
      <c r="C206" s="664" t="s">
        <v>394</v>
      </c>
      <c r="D206" s="744" t="s">
        <v>641</v>
      </c>
    </row>
    <row r="207" customFormat="false" ht="13.2" hidden="false" customHeight="false" outlineLevel="0" collapsed="false">
      <c r="C207" s="664" t="s">
        <v>394</v>
      </c>
      <c r="D207" s="744" t="s">
        <v>642</v>
      </c>
    </row>
    <row r="208" customFormat="false" ht="13.2" hidden="false" customHeight="false" outlineLevel="0" collapsed="false">
      <c r="C208" s="664" t="s">
        <v>394</v>
      </c>
      <c r="D208" s="744" t="s">
        <v>643</v>
      </c>
    </row>
    <row r="209" customFormat="false" ht="13.2" hidden="false" customHeight="false" outlineLevel="0" collapsed="false">
      <c r="C209" s="664" t="s">
        <v>394</v>
      </c>
      <c r="D209" s="744" t="s">
        <v>644</v>
      </c>
    </row>
    <row r="210" customFormat="false" ht="13.2" hidden="false" customHeight="false" outlineLevel="0" collapsed="false">
      <c r="C210" s="664" t="s">
        <v>394</v>
      </c>
      <c r="D210" s="744" t="s">
        <v>645</v>
      </c>
    </row>
    <row r="211" customFormat="false" ht="13.2" hidden="false" customHeight="false" outlineLevel="0" collapsed="false">
      <c r="C211" s="664" t="s">
        <v>394</v>
      </c>
      <c r="D211" s="744" t="s">
        <v>646</v>
      </c>
    </row>
    <row r="212" customFormat="false" ht="13.2" hidden="false" customHeight="false" outlineLevel="0" collapsed="false">
      <c r="C212" s="664" t="s">
        <v>394</v>
      </c>
      <c r="D212" s="744" t="s">
        <v>647</v>
      </c>
    </row>
    <row r="213" customFormat="false" ht="13.2" hidden="false" customHeight="false" outlineLevel="0" collapsed="false">
      <c r="C213" s="664" t="s">
        <v>394</v>
      </c>
      <c r="D213" s="744" t="s">
        <v>648</v>
      </c>
    </row>
    <row r="214" customFormat="false" ht="13.2" hidden="false" customHeight="false" outlineLevel="0" collapsed="false">
      <c r="C214" s="664" t="s">
        <v>394</v>
      </c>
      <c r="D214" s="744" t="s">
        <v>649</v>
      </c>
    </row>
    <row r="215" customFormat="false" ht="13.2" hidden="false" customHeight="false" outlineLevel="0" collapsed="false">
      <c r="C215" s="664" t="s">
        <v>394</v>
      </c>
      <c r="D215" s="744" t="s">
        <v>650</v>
      </c>
    </row>
    <row r="216" customFormat="false" ht="13.2" hidden="false" customHeight="false" outlineLevel="0" collapsed="false">
      <c r="C216" s="664" t="s">
        <v>394</v>
      </c>
      <c r="D216" s="744" t="s">
        <v>651</v>
      </c>
    </row>
    <row r="217" customFormat="false" ht="13.2" hidden="false" customHeight="false" outlineLevel="0" collapsed="false">
      <c r="C217" s="664" t="s">
        <v>394</v>
      </c>
      <c r="D217" s="744" t="s">
        <v>652</v>
      </c>
    </row>
    <row r="218" customFormat="false" ht="13.2" hidden="false" customHeight="false" outlineLevel="0" collapsed="false">
      <c r="C218" s="664" t="s">
        <v>394</v>
      </c>
      <c r="D218" s="744" t="s">
        <v>653</v>
      </c>
    </row>
    <row r="219" customFormat="false" ht="13.2" hidden="false" customHeight="false" outlineLevel="0" collapsed="false">
      <c r="C219" s="664" t="s">
        <v>394</v>
      </c>
      <c r="D219" s="744" t="s">
        <v>654</v>
      </c>
    </row>
    <row r="220" customFormat="false" ht="13.2" hidden="false" customHeight="false" outlineLevel="0" collapsed="false">
      <c r="C220" s="664" t="s">
        <v>394</v>
      </c>
      <c r="D220" s="744" t="s">
        <v>655</v>
      </c>
    </row>
    <row r="221" customFormat="false" ht="13.2" hidden="false" customHeight="false" outlineLevel="0" collapsed="false">
      <c r="C221" s="664" t="s">
        <v>394</v>
      </c>
      <c r="D221" s="744" t="s">
        <v>656</v>
      </c>
    </row>
    <row r="222" customFormat="false" ht="13.2" hidden="false" customHeight="false" outlineLevel="0" collapsed="false">
      <c r="C222" s="664" t="s">
        <v>394</v>
      </c>
      <c r="D222" s="744" t="s">
        <v>657</v>
      </c>
    </row>
    <row r="223" customFormat="false" ht="13.2" hidden="false" customHeight="false" outlineLevel="0" collapsed="false">
      <c r="C223" s="664" t="s">
        <v>394</v>
      </c>
      <c r="D223" s="744" t="s">
        <v>658</v>
      </c>
    </row>
    <row r="224" customFormat="false" ht="13.2" hidden="false" customHeight="false" outlineLevel="0" collapsed="false">
      <c r="C224" s="664" t="s">
        <v>394</v>
      </c>
      <c r="D224" s="744" t="s">
        <v>659</v>
      </c>
    </row>
    <row r="225" customFormat="false" ht="13.2" hidden="false" customHeight="false" outlineLevel="0" collapsed="false">
      <c r="C225" s="664" t="s">
        <v>394</v>
      </c>
      <c r="D225" s="744" t="s">
        <v>660</v>
      </c>
    </row>
    <row r="226" customFormat="false" ht="13.2" hidden="false" customHeight="false" outlineLevel="0" collapsed="false">
      <c r="C226" s="664" t="s">
        <v>394</v>
      </c>
      <c r="D226" s="744" t="s">
        <v>661</v>
      </c>
    </row>
    <row r="227" customFormat="false" ht="13.2" hidden="false" customHeight="false" outlineLevel="0" collapsed="false">
      <c r="C227" s="664" t="s">
        <v>394</v>
      </c>
      <c r="D227" s="744" t="s">
        <v>662</v>
      </c>
    </row>
    <row r="228" customFormat="false" ht="13.2" hidden="false" customHeight="false" outlineLevel="0" collapsed="false">
      <c r="C228" s="664" t="s">
        <v>396</v>
      </c>
      <c r="D228" s="744" t="s">
        <v>663</v>
      </c>
    </row>
    <row r="229" customFormat="false" ht="13.2" hidden="false" customHeight="false" outlineLevel="0" collapsed="false">
      <c r="C229" s="664" t="s">
        <v>396</v>
      </c>
      <c r="D229" s="744" t="s">
        <v>664</v>
      </c>
    </row>
    <row r="230" customFormat="false" ht="13.2" hidden="false" customHeight="false" outlineLevel="0" collapsed="false">
      <c r="C230" s="664" t="s">
        <v>396</v>
      </c>
      <c r="D230" s="744" t="s">
        <v>665</v>
      </c>
    </row>
    <row r="231" customFormat="false" ht="13.2" hidden="false" customHeight="false" outlineLevel="0" collapsed="false">
      <c r="C231" s="664" t="s">
        <v>396</v>
      </c>
      <c r="D231" s="744" t="s">
        <v>666</v>
      </c>
    </row>
    <row r="232" customFormat="false" ht="13.2" hidden="false" customHeight="false" outlineLevel="0" collapsed="false">
      <c r="C232" s="664" t="s">
        <v>396</v>
      </c>
      <c r="D232" s="744" t="s">
        <v>667</v>
      </c>
    </row>
    <row r="233" customFormat="false" ht="13.2" hidden="false" customHeight="false" outlineLevel="0" collapsed="false">
      <c r="C233" s="664" t="s">
        <v>396</v>
      </c>
      <c r="D233" s="744" t="s">
        <v>668</v>
      </c>
    </row>
    <row r="234" customFormat="false" ht="13.2" hidden="false" customHeight="false" outlineLevel="0" collapsed="false">
      <c r="C234" s="664" t="s">
        <v>396</v>
      </c>
      <c r="D234" s="744" t="s">
        <v>669</v>
      </c>
    </row>
    <row r="235" customFormat="false" ht="13.2" hidden="false" customHeight="false" outlineLevel="0" collapsed="false">
      <c r="C235" s="664" t="s">
        <v>396</v>
      </c>
      <c r="D235" s="744" t="s">
        <v>670</v>
      </c>
    </row>
    <row r="236" customFormat="false" ht="13.2" hidden="false" customHeight="false" outlineLevel="0" collapsed="false">
      <c r="C236" s="664" t="s">
        <v>396</v>
      </c>
      <c r="D236" s="744" t="s">
        <v>671</v>
      </c>
    </row>
    <row r="237" customFormat="false" ht="13.2" hidden="false" customHeight="false" outlineLevel="0" collapsed="false">
      <c r="C237" s="664" t="s">
        <v>396</v>
      </c>
      <c r="D237" s="744" t="s">
        <v>672</v>
      </c>
    </row>
    <row r="238" customFormat="false" ht="13.2" hidden="false" customHeight="false" outlineLevel="0" collapsed="false">
      <c r="C238" s="664" t="s">
        <v>396</v>
      </c>
      <c r="D238" s="744" t="s">
        <v>673</v>
      </c>
    </row>
    <row r="239" customFormat="false" ht="13.2" hidden="false" customHeight="false" outlineLevel="0" collapsed="false">
      <c r="C239" s="664" t="s">
        <v>396</v>
      </c>
      <c r="D239" s="744" t="s">
        <v>674</v>
      </c>
    </row>
    <row r="240" customFormat="false" ht="13.2" hidden="false" customHeight="false" outlineLevel="0" collapsed="false">
      <c r="C240" s="664" t="s">
        <v>396</v>
      </c>
      <c r="D240" s="744" t="s">
        <v>675</v>
      </c>
    </row>
    <row r="241" customFormat="false" ht="13.2" hidden="false" customHeight="false" outlineLevel="0" collapsed="false">
      <c r="C241" s="664" t="s">
        <v>396</v>
      </c>
      <c r="D241" s="744" t="s">
        <v>676</v>
      </c>
    </row>
    <row r="242" customFormat="false" ht="13.2" hidden="false" customHeight="false" outlineLevel="0" collapsed="false">
      <c r="C242" s="664" t="s">
        <v>396</v>
      </c>
      <c r="D242" s="744" t="s">
        <v>677</v>
      </c>
    </row>
    <row r="243" customFormat="false" ht="13.2" hidden="false" customHeight="false" outlineLevel="0" collapsed="false">
      <c r="C243" s="664" t="s">
        <v>396</v>
      </c>
      <c r="D243" s="744" t="s">
        <v>678</v>
      </c>
    </row>
    <row r="244" customFormat="false" ht="13.2" hidden="false" customHeight="false" outlineLevel="0" collapsed="false">
      <c r="C244" s="664" t="s">
        <v>396</v>
      </c>
      <c r="D244" s="744" t="s">
        <v>679</v>
      </c>
    </row>
    <row r="245" customFormat="false" ht="13.2" hidden="false" customHeight="false" outlineLevel="0" collapsed="false">
      <c r="C245" s="664" t="s">
        <v>396</v>
      </c>
      <c r="D245" s="744" t="s">
        <v>680</v>
      </c>
    </row>
    <row r="246" customFormat="false" ht="13.2" hidden="false" customHeight="false" outlineLevel="0" collapsed="false">
      <c r="C246" s="664" t="s">
        <v>396</v>
      </c>
      <c r="D246" s="744" t="s">
        <v>681</v>
      </c>
    </row>
    <row r="247" customFormat="false" ht="13.2" hidden="false" customHeight="false" outlineLevel="0" collapsed="false">
      <c r="C247" s="664" t="s">
        <v>396</v>
      </c>
      <c r="D247" s="744" t="s">
        <v>682</v>
      </c>
    </row>
    <row r="248" customFormat="false" ht="13.2" hidden="false" customHeight="false" outlineLevel="0" collapsed="false">
      <c r="C248" s="664" t="s">
        <v>396</v>
      </c>
      <c r="D248" s="744" t="s">
        <v>683</v>
      </c>
    </row>
    <row r="249" customFormat="false" ht="13.2" hidden="false" customHeight="false" outlineLevel="0" collapsed="false">
      <c r="C249" s="664" t="s">
        <v>396</v>
      </c>
      <c r="D249" s="744" t="s">
        <v>684</v>
      </c>
    </row>
    <row r="250" customFormat="false" ht="13.2" hidden="false" customHeight="false" outlineLevel="0" collapsed="false">
      <c r="C250" s="664" t="s">
        <v>396</v>
      </c>
      <c r="D250" s="744" t="s">
        <v>685</v>
      </c>
    </row>
    <row r="251" customFormat="false" ht="13.2" hidden="false" customHeight="false" outlineLevel="0" collapsed="false">
      <c r="C251" s="664" t="s">
        <v>396</v>
      </c>
      <c r="D251" s="744" t="s">
        <v>686</v>
      </c>
    </row>
    <row r="252" customFormat="false" ht="13.2" hidden="false" customHeight="false" outlineLevel="0" collapsed="false">
      <c r="C252" s="664" t="s">
        <v>396</v>
      </c>
      <c r="D252" s="744" t="s">
        <v>687</v>
      </c>
    </row>
    <row r="253" customFormat="false" ht="13.2" hidden="false" customHeight="false" outlineLevel="0" collapsed="false">
      <c r="C253" s="664" t="s">
        <v>396</v>
      </c>
      <c r="D253" s="744" t="s">
        <v>688</v>
      </c>
    </row>
    <row r="254" customFormat="false" ht="13.2" hidden="false" customHeight="false" outlineLevel="0" collapsed="false">
      <c r="C254" s="664" t="s">
        <v>396</v>
      </c>
      <c r="D254" s="744" t="s">
        <v>689</v>
      </c>
    </row>
    <row r="255" customFormat="false" ht="13.2" hidden="false" customHeight="false" outlineLevel="0" collapsed="false">
      <c r="C255" s="664" t="s">
        <v>396</v>
      </c>
      <c r="D255" s="744" t="s">
        <v>690</v>
      </c>
    </row>
    <row r="256" customFormat="false" ht="13.2" hidden="false" customHeight="false" outlineLevel="0" collapsed="false">
      <c r="C256" s="664" t="s">
        <v>396</v>
      </c>
      <c r="D256" s="744" t="s">
        <v>691</v>
      </c>
    </row>
    <row r="257" customFormat="false" ht="13.2" hidden="false" customHeight="false" outlineLevel="0" collapsed="false">
      <c r="C257" s="664" t="s">
        <v>396</v>
      </c>
      <c r="D257" s="744" t="s">
        <v>692</v>
      </c>
    </row>
    <row r="258" customFormat="false" ht="13.2" hidden="false" customHeight="false" outlineLevel="0" collapsed="false">
      <c r="C258" s="664" t="s">
        <v>396</v>
      </c>
      <c r="D258" s="744" t="s">
        <v>693</v>
      </c>
    </row>
    <row r="259" customFormat="false" ht="13.2" hidden="false" customHeight="false" outlineLevel="0" collapsed="false">
      <c r="C259" s="664" t="s">
        <v>396</v>
      </c>
      <c r="D259" s="744" t="s">
        <v>694</v>
      </c>
    </row>
    <row r="260" customFormat="false" ht="13.2" hidden="false" customHeight="false" outlineLevel="0" collapsed="false">
      <c r="C260" s="664" t="s">
        <v>396</v>
      </c>
      <c r="D260" s="744" t="s">
        <v>695</v>
      </c>
    </row>
    <row r="261" customFormat="false" ht="13.2" hidden="false" customHeight="false" outlineLevel="0" collapsed="false">
      <c r="C261" s="664" t="s">
        <v>398</v>
      </c>
      <c r="D261" s="744" t="s">
        <v>696</v>
      </c>
    </row>
    <row r="262" customFormat="false" ht="13.2" hidden="false" customHeight="false" outlineLevel="0" collapsed="false">
      <c r="C262" s="664" t="s">
        <v>398</v>
      </c>
      <c r="D262" s="744" t="s">
        <v>697</v>
      </c>
    </row>
    <row r="263" customFormat="false" ht="13.2" hidden="false" customHeight="false" outlineLevel="0" collapsed="false">
      <c r="C263" s="664" t="s">
        <v>398</v>
      </c>
      <c r="D263" s="744" t="s">
        <v>698</v>
      </c>
    </row>
    <row r="264" customFormat="false" ht="13.2" hidden="false" customHeight="false" outlineLevel="0" collapsed="false">
      <c r="C264" s="664" t="s">
        <v>398</v>
      </c>
      <c r="D264" s="744" t="s">
        <v>699</v>
      </c>
    </row>
    <row r="265" customFormat="false" ht="13.2" hidden="false" customHeight="false" outlineLevel="0" collapsed="false">
      <c r="C265" s="664" t="s">
        <v>398</v>
      </c>
      <c r="D265" s="744" t="s">
        <v>700</v>
      </c>
    </row>
    <row r="266" customFormat="false" ht="13.2" hidden="false" customHeight="false" outlineLevel="0" collapsed="false">
      <c r="C266" s="664" t="s">
        <v>398</v>
      </c>
      <c r="D266" s="744" t="s">
        <v>701</v>
      </c>
    </row>
    <row r="267" customFormat="false" ht="13.2" hidden="false" customHeight="false" outlineLevel="0" collapsed="false">
      <c r="C267" s="664" t="s">
        <v>398</v>
      </c>
      <c r="D267" s="744" t="s">
        <v>702</v>
      </c>
    </row>
    <row r="268" customFormat="false" ht="13.2" hidden="false" customHeight="false" outlineLevel="0" collapsed="false">
      <c r="C268" s="664" t="s">
        <v>398</v>
      </c>
      <c r="D268" s="744" t="s">
        <v>703</v>
      </c>
    </row>
    <row r="269" customFormat="false" ht="13.2" hidden="false" customHeight="false" outlineLevel="0" collapsed="false">
      <c r="C269" s="664" t="s">
        <v>398</v>
      </c>
      <c r="D269" s="744" t="s">
        <v>704</v>
      </c>
    </row>
    <row r="270" customFormat="false" ht="13.2" hidden="false" customHeight="false" outlineLevel="0" collapsed="false">
      <c r="C270" s="664" t="s">
        <v>398</v>
      </c>
      <c r="D270" s="744" t="s">
        <v>705</v>
      </c>
    </row>
    <row r="271" customFormat="false" ht="13.2" hidden="false" customHeight="false" outlineLevel="0" collapsed="false">
      <c r="C271" s="664" t="s">
        <v>398</v>
      </c>
      <c r="D271" s="744" t="s">
        <v>706</v>
      </c>
    </row>
    <row r="272" customFormat="false" ht="13.2" hidden="false" customHeight="false" outlineLevel="0" collapsed="false">
      <c r="C272" s="664" t="s">
        <v>398</v>
      </c>
      <c r="D272" s="744" t="s">
        <v>707</v>
      </c>
    </row>
    <row r="273" customFormat="false" ht="13.2" hidden="false" customHeight="false" outlineLevel="0" collapsed="false">
      <c r="C273" s="664" t="s">
        <v>398</v>
      </c>
      <c r="D273" s="744" t="s">
        <v>708</v>
      </c>
    </row>
    <row r="274" customFormat="false" ht="13.2" hidden="false" customHeight="false" outlineLevel="0" collapsed="false">
      <c r="C274" s="664" t="s">
        <v>398</v>
      </c>
      <c r="D274" s="744" t="s">
        <v>709</v>
      </c>
    </row>
    <row r="275" customFormat="false" ht="13.2" hidden="false" customHeight="false" outlineLevel="0" collapsed="false">
      <c r="C275" s="664" t="s">
        <v>398</v>
      </c>
      <c r="D275" s="744" t="s">
        <v>710</v>
      </c>
    </row>
    <row r="276" customFormat="false" ht="13.2" hidden="false" customHeight="false" outlineLevel="0" collapsed="false">
      <c r="C276" s="664" t="s">
        <v>398</v>
      </c>
      <c r="D276" s="744" t="s">
        <v>711</v>
      </c>
    </row>
    <row r="277" customFormat="false" ht="13.2" hidden="false" customHeight="false" outlineLevel="0" collapsed="false">
      <c r="C277" s="664" t="s">
        <v>398</v>
      </c>
      <c r="D277" s="744" t="s">
        <v>712</v>
      </c>
    </row>
    <row r="278" customFormat="false" ht="13.2" hidden="false" customHeight="false" outlineLevel="0" collapsed="false">
      <c r="C278" s="664" t="s">
        <v>398</v>
      </c>
      <c r="D278" s="744" t="s">
        <v>713</v>
      </c>
    </row>
    <row r="279" customFormat="false" ht="13.2" hidden="false" customHeight="false" outlineLevel="0" collapsed="false">
      <c r="C279" s="664" t="s">
        <v>398</v>
      </c>
      <c r="D279" s="744" t="s">
        <v>714</v>
      </c>
    </row>
    <row r="280" customFormat="false" ht="13.2" hidden="false" customHeight="false" outlineLevel="0" collapsed="false">
      <c r="C280" s="664" t="s">
        <v>398</v>
      </c>
      <c r="D280" s="744" t="s">
        <v>715</v>
      </c>
    </row>
    <row r="281" customFormat="false" ht="13.2" hidden="false" customHeight="false" outlineLevel="0" collapsed="false">
      <c r="C281" s="664" t="s">
        <v>398</v>
      </c>
      <c r="D281" s="744" t="s">
        <v>716</v>
      </c>
    </row>
    <row r="282" customFormat="false" ht="13.2" hidden="false" customHeight="false" outlineLevel="0" collapsed="false">
      <c r="C282" s="664" t="s">
        <v>398</v>
      </c>
      <c r="D282" s="744" t="s">
        <v>717</v>
      </c>
    </row>
    <row r="283" customFormat="false" ht="13.2" hidden="false" customHeight="false" outlineLevel="0" collapsed="false">
      <c r="C283" s="664" t="s">
        <v>398</v>
      </c>
      <c r="D283" s="744" t="s">
        <v>718</v>
      </c>
    </row>
    <row r="284" customFormat="false" ht="13.2" hidden="false" customHeight="false" outlineLevel="0" collapsed="false">
      <c r="C284" s="664" t="s">
        <v>398</v>
      </c>
      <c r="D284" s="744" t="s">
        <v>719</v>
      </c>
    </row>
    <row r="285" customFormat="false" ht="13.2" hidden="false" customHeight="false" outlineLevel="0" collapsed="false">
      <c r="C285" s="664" t="s">
        <v>398</v>
      </c>
      <c r="D285" s="744" t="s">
        <v>720</v>
      </c>
    </row>
    <row r="286" customFormat="false" ht="13.2" hidden="false" customHeight="false" outlineLevel="0" collapsed="false">
      <c r="C286" s="664" t="s">
        <v>398</v>
      </c>
      <c r="D286" s="744" t="s">
        <v>721</v>
      </c>
    </row>
    <row r="287" customFormat="false" ht="13.2" hidden="false" customHeight="false" outlineLevel="0" collapsed="false">
      <c r="C287" s="664" t="s">
        <v>398</v>
      </c>
      <c r="D287" s="744" t="s">
        <v>722</v>
      </c>
    </row>
    <row r="288" customFormat="false" ht="13.2" hidden="false" customHeight="false" outlineLevel="0" collapsed="false">
      <c r="C288" s="664" t="s">
        <v>398</v>
      </c>
      <c r="D288" s="744" t="s">
        <v>723</v>
      </c>
    </row>
    <row r="289" customFormat="false" ht="13.2" hidden="false" customHeight="false" outlineLevel="0" collapsed="false">
      <c r="C289" s="664" t="s">
        <v>398</v>
      </c>
      <c r="D289" s="744" t="s">
        <v>724</v>
      </c>
    </row>
    <row r="290" customFormat="false" ht="13.2" hidden="false" customHeight="false" outlineLevel="0" collapsed="false">
      <c r="C290" s="664" t="s">
        <v>398</v>
      </c>
      <c r="D290" s="744" t="s">
        <v>725</v>
      </c>
    </row>
    <row r="291" customFormat="false" ht="13.2" hidden="false" customHeight="false" outlineLevel="0" collapsed="false">
      <c r="C291" s="664" t="s">
        <v>398</v>
      </c>
      <c r="D291" s="744" t="s">
        <v>726</v>
      </c>
    </row>
    <row r="292" customFormat="false" ht="13.2" hidden="false" customHeight="false" outlineLevel="0" collapsed="false">
      <c r="C292" s="664" t="s">
        <v>398</v>
      </c>
      <c r="D292" s="744" t="s">
        <v>727</v>
      </c>
    </row>
    <row r="293" customFormat="false" ht="13.2" hidden="false" customHeight="false" outlineLevel="0" collapsed="false">
      <c r="C293" s="664" t="s">
        <v>398</v>
      </c>
      <c r="D293" s="744" t="s">
        <v>728</v>
      </c>
    </row>
    <row r="294" customFormat="false" ht="13.2" hidden="false" customHeight="false" outlineLevel="0" collapsed="false">
      <c r="C294" s="664" t="s">
        <v>398</v>
      </c>
      <c r="D294" s="744" t="s">
        <v>729</v>
      </c>
    </row>
    <row r="295" customFormat="false" ht="13.2" hidden="false" customHeight="false" outlineLevel="0" collapsed="false">
      <c r="C295" s="664" t="s">
        <v>398</v>
      </c>
      <c r="D295" s="744" t="s">
        <v>730</v>
      </c>
    </row>
    <row r="296" customFormat="false" ht="13.2" hidden="false" customHeight="false" outlineLevel="0" collapsed="false">
      <c r="C296" s="664" t="s">
        <v>400</v>
      </c>
      <c r="D296" s="744" t="s">
        <v>731</v>
      </c>
    </row>
    <row r="297" customFormat="false" ht="13.2" hidden="false" customHeight="false" outlineLevel="0" collapsed="false">
      <c r="C297" s="664" t="s">
        <v>400</v>
      </c>
      <c r="D297" s="744" t="s">
        <v>732</v>
      </c>
    </row>
    <row r="298" customFormat="false" ht="13.2" hidden="false" customHeight="false" outlineLevel="0" collapsed="false">
      <c r="C298" s="664" t="s">
        <v>400</v>
      </c>
      <c r="D298" s="744" t="s">
        <v>733</v>
      </c>
    </row>
    <row r="299" customFormat="false" ht="13.2" hidden="false" customHeight="false" outlineLevel="0" collapsed="false">
      <c r="C299" s="664" t="s">
        <v>400</v>
      </c>
      <c r="D299" s="744" t="s">
        <v>734</v>
      </c>
    </row>
    <row r="300" customFormat="false" ht="13.2" hidden="false" customHeight="false" outlineLevel="0" collapsed="false">
      <c r="C300" s="664" t="s">
        <v>400</v>
      </c>
      <c r="D300" s="744" t="s">
        <v>735</v>
      </c>
    </row>
    <row r="301" customFormat="false" ht="13.2" hidden="false" customHeight="false" outlineLevel="0" collapsed="false">
      <c r="C301" s="664" t="s">
        <v>400</v>
      </c>
      <c r="D301" s="744" t="s">
        <v>736</v>
      </c>
    </row>
    <row r="302" customFormat="false" ht="13.2" hidden="false" customHeight="false" outlineLevel="0" collapsed="false">
      <c r="C302" s="664" t="s">
        <v>400</v>
      </c>
      <c r="D302" s="744" t="s">
        <v>737</v>
      </c>
    </row>
    <row r="303" customFormat="false" ht="13.2" hidden="false" customHeight="false" outlineLevel="0" collapsed="false">
      <c r="C303" s="664" t="s">
        <v>400</v>
      </c>
      <c r="D303" s="744" t="s">
        <v>738</v>
      </c>
    </row>
    <row r="304" customFormat="false" ht="13.2" hidden="false" customHeight="false" outlineLevel="0" collapsed="false">
      <c r="C304" s="664" t="s">
        <v>400</v>
      </c>
      <c r="D304" s="744" t="s">
        <v>739</v>
      </c>
    </row>
    <row r="305" customFormat="false" ht="13.2" hidden="false" customHeight="false" outlineLevel="0" collapsed="false">
      <c r="C305" s="664" t="s">
        <v>400</v>
      </c>
      <c r="D305" s="744" t="s">
        <v>740</v>
      </c>
    </row>
    <row r="306" customFormat="false" ht="13.2" hidden="false" customHeight="false" outlineLevel="0" collapsed="false">
      <c r="C306" s="664" t="s">
        <v>400</v>
      </c>
      <c r="D306" s="744" t="s">
        <v>741</v>
      </c>
    </row>
    <row r="307" customFormat="false" ht="13.2" hidden="false" customHeight="false" outlineLevel="0" collapsed="false">
      <c r="C307" s="664" t="s">
        <v>400</v>
      </c>
      <c r="D307" s="744" t="s">
        <v>742</v>
      </c>
    </row>
    <row r="308" customFormat="false" ht="13.2" hidden="false" customHeight="false" outlineLevel="0" collapsed="false">
      <c r="C308" s="664" t="s">
        <v>400</v>
      </c>
      <c r="D308" s="744" t="s">
        <v>743</v>
      </c>
    </row>
    <row r="309" customFormat="false" ht="13.2" hidden="false" customHeight="false" outlineLevel="0" collapsed="false">
      <c r="C309" s="664" t="s">
        <v>400</v>
      </c>
      <c r="D309" s="744" t="s">
        <v>744</v>
      </c>
    </row>
    <row r="310" customFormat="false" ht="13.2" hidden="false" customHeight="false" outlineLevel="0" collapsed="false">
      <c r="C310" s="664" t="s">
        <v>400</v>
      </c>
      <c r="D310" s="744" t="s">
        <v>745</v>
      </c>
    </row>
    <row r="311" customFormat="false" ht="13.2" hidden="false" customHeight="false" outlineLevel="0" collapsed="false">
      <c r="C311" s="664" t="s">
        <v>400</v>
      </c>
      <c r="D311" s="744" t="s">
        <v>746</v>
      </c>
    </row>
    <row r="312" customFormat="false" ht="13.2" hidden="false" customHeight="false" outlineLevel="0" collapsed="false">
      <c r="C312" s="664" t="s">
        <v>400</v>
      </c>
      <c r="D312" s="744" t="s">
        <v>747</v>
      </c>
    </row>
    <row r="313" customFormat="false" ht="13.2" hidden="false" customHeight="false" outlineLevel="0" collapsed="false">
      <c r="C313" s="664" t="s">
        <v>400</v>
      </c>
      <c r="D313" s="744" t="s">
        <v>748</v>
      </c>
    </row>
    <row r="314" customFormat="false" ht="13.2" hidden="false" customHeight="false" outlineLevel="0" collapsed="false">
      <c r="C314" s="664" t="s">
        <v>400</v>
      </c>
      <c r="D314" s="744" t="s">
        <v>749</v>
      </c>
    </row>
    <row r="315" customFormat="false" ht="13.2" hidden="false" customHeight="false" outlineLevel="0" collapsed="false">
      <c r="C315" s="664" t="s">
        <v>400</v>
      </c>
      <c r="D315" s="744" t="s">
        <v>750</v>
      </c>
    </row>
    <row r="316" customFormat="false" ht="13.2" hidden="false" customHeight="false" outlineLevel="0" collapsed="false">
      <c r="C316" s="664" t="s">
        <v>400</v>
      </c>
      <c r="D316" s="744" t="s">
        <v>751</v>
      </c>
    </row>
    <row r="317" customFormat="false" ht="13.2" hidden="false" customHeight="false" outlineLevel="0" collapsed="false">
      <c r="C317" s="664" t="s">
        <v>400</v>
      </c>
      <c r="D317" s="744" t="s">
        <v>752</v>
      </c>
    </row>
    <row r="318" customFormat="false" ht="13.2" hidden="false" customHeight="false" outlineLevel="0" collapsed="false">
      <c r="C318" s="664" t="s">
        <v>400</v>
      </c>
      <c r="D318" s="744" t="s">
        <v>753</v>
      </c>
    </row>
    <row r="319" customFormat="false" ht="13.2" hidden="false" customHeight="false" outlineLevel="0" collapsed="false">
      <c r="C319" s="664" t="s">
        <v>400</v>
      </c>
      <c r="D319" s="744" t="s">
        <v>754</v>
      </c>
    </row>
    <row r="320" customFormat="false" ht="13.2" hidden="false" customHeight="false" outlineLevel="0" collapsed="false">
      <c r="C320" s="664" t="s">
        <v>400</v>
      </c>
      <c r="D320" s="744" t="s">
        <v>755</v>
      </c>
    </row>
    <row r="321" customFormat="false" ht="13.2" hidden="false" customHeight="false" outlineLevel="0" collapsed="false">
      <c r="C321" s="664" t="s">
        <v>402</v>
      </c>
      <c r="D321" s="744" t="s">
        <v>756</v>
      </c>
    </row>
    <row r="322" customFormat="false" ht="13.2" hidden="false" customHeight="false" outlineLevel="0" collapsed="false">
      <c r="C322" s="664" t="s">
        <v>402</v>
      </c>
      <c r="D322" s="744" t="s">
        <v>757</v>
      </c>
    </row>
    <row r="323" customFormat="false" ht="13.2" hidden="false" customHeight="false" outlineLevel="0" collapsed="false">
      <c r="C323" s="664" t="s">
        <v>402</v>
      </c>
      <c r="D323" s="744" t="s">
        <v>758</v>
      </c>
    </row>
    <row r="324" customFormat="false" ht="13.2" hidden="false" customHeight="false" outlineLevel="0" collapsed="false">
      <c r="C324" s="664" t="s">
        <v>402</v>
      </c>
      <c r="D324" s="744" t="s">
        <v>759</v>
      </c>
    </row>
    <row r="325" customFormat="false" ht="13.2" hidden="false" customHeight="false" outlineLevel="0" collapsed="false">
      <c r="C325" s="664" t="s">
        <v>402</v>
      </c>
      <c r="D325" s="744" t="s">
        <v>760</v>
      </c>
    </row>
    <row r="326" customFormat="false" ht="13.2" hidden="false" customHeight="false" outlineLevel="0" collapsed="false">
      <c r="C326" s="664" t="s">
        <v>402</v>
      </c>
      <c r="D326" s="744" t="s">
        <v>761</v>
      </c>
    </row>
    <row r="327" customFormat="false" ht="13.2" hidden="false" customHeight="false" outlineLevel="0" collapsed="false">
      <c r="C327" s="664" t="s">
        <v>402</v>
      </c>
      <c r="D327" s="744" t="s">
        <v>762</v>
      </c>
    </row>
    <row r="328" customFormat="false" ht="13.2" hidden="false" customHeight="false" outlineLevel="0" collapsed="false">
      <c r="C328" s="664" t="s">
        <v>402</v>
      </c>
      <c r="D328" s="744" t="s">
        <v>763</v>
      </c>
    </row>
    <row r="329" customFormat="false" ht="13.2" hidden="false" customHeight="false" outlineLevel="0" collapsed="false">
      <c r="C329" s="664" t="s">
        <v>402</v>
      </c>
      <c r="D329" s="744" t="s">
        <v>764</v>
      </c>
    </row>
    <row r="330" customFormat="false" ht="13.2" hidden="false" customHeight="false" outlineLevel="0" collapsed="false">
      <c r="C330" s="664" t="s">
        <v>402</v>
      </c>
      <c r="D330" s="744" t="s">
        <v>765</v>
      </c>
    </row>
    <row r="331" customFormat="false" ht="13.2" hidden="false" customHeight="false" outlineLevel="0" collapsed="false">
      <c r="C331" s="664" t="s">
        <v>402</v>
      </c>
      <c r="D331" s="744" t="s">
        <v>766</v>
      </c>
    </row>
    <row r="332" customFormat="false" ht="13.2" hidden="false" customHeight="false" outlineLevel="0" collapsed="false">
      <c r="C332" s="664" t="s">
        <v>402</v>
      </c>
      <c r="D332" s="744" t="s">
        <v>767</v>
      </c>
    </row>
    <row r="333" customFormat="false" ht="13.2" hidden="false" customHeight="false" outlineLevel="0" collapsed="false">
      <c r="C333" s="664" t="s">
        <v>402</v>
      </c>
      <c r="D333" s="744" t="s">
        <v>768</v>
      </c>
    </row>
    <row r="334" customFormat="false" ht="13.2" hidden="false" customHeight="false" outlineLevel="0" collapsed="false">
      <c r="C334" s="664" t="s">
        <v>402</v>
      </c>
      <c r="D334" s="744" t="s">
        <v>769</v>
      </c>
    </row>
    <row r="335" customFormat="false" ht="13.2" hidden="false" customHeight="false" outlineLevel="0" collapsed="false">
      <c r="C335" s="664" t="s">
        <v>402</v>
      </c>
      <c r="D335" s="744" t="s">
        <v>770</v>
      </c>
    </row>
    <row r="336" customFormat="false" ht="13.2" hidden="false" customHeight="false" outlineLevel="0" collapsed="false">
      <c r="C336" s="664" t="s">
        <v>402</v>
      </c>
      <c r="D336" s="744" t="s">
        <v>771</v>
      </c>
    </row>
    <row r="337" customFormat="false" ht="13.2" hidden="false" customHeight="false" outlineLevel="0" collapsed="false">
      <c r="C337" s="664" t="s">
        <v>402</v>
      </c>
      <c r="D337" s="744" t="s">
        <v>772</v>
      </c>
    </row>
    <row r="338" customFormat="false" ht="13.2" hidden="false" customHeight="false" outlineLevel="0" collapsed="false">
      <c r="C338" s="664" t="s">
        <v>402</v>
      </c>
      <c r="D338" s="744" t="s">
        <v>773</v>
      </c>
    </row>
    <row r="339" customFormat="false" ht="13.2" hidden="false" customHeight="false" outlineLevel="0" collapsed="false">
      <c r="C339" s="664" t="s">
        <v>402</v>
      </c>
      <c r="D339" s="744" t="s">
        <v>774</v>
      </c>
    </row>
    <row r="340" customFormat="false" ht="13.2" hidden="false" customHeight="false" outlineLevel="0" collapsed="false">
      <c r="C340" s="664" t="s">
        <v>402</v>
      </c>
      <c r="D340" s="744" t="s">
        <v>775</v>
      </c>
    </row>
    <row r="341" customFormat="false" ht="13.2" hidden="false" customHeight="false" outlineLevel="0" collapsed="false">
      <c r="C341" s="664" t="s">
        <v>402</v>
      </c>
      <c r="D341" s="744" t="s">
        <v>776</v>
      </c>
    </row>
    <row r="342" customFormat="false" ht="13.2" hidden="false" customHeight="false" outlineLevel="0" collapsed="false">
      <c r="C342" s="664" t="s">
        <v>402</v>
      </c>
      <c r="D342" s="744" t="s">
        <v>777</v>
      </c>
    </row>
    <row r="343" customFormat="false" ht="13.2" hidden="false" customHeight="false" outlineLevel="0" collapsed="false">
      <c r="C343" s="664" t="s">
        <v>402</v>
      </c>
      <c r="D343" s="744" t="s">
        <v>778</v>
      </c>
    </row>
    <row r="344" customFormat="false" ht="13.2" hidden="false" customHeight="false" outlineLevel="0" collapsed="false">
      <c r="C344" s="664" t="s">
        <v>402</v>
      </c>
      <c r="D344" s="744" t="s">
        <v>779</v>
      </c>
    </row>
    <row r="345" customFormat="false" ht="13.2" hidden="false" customHeight="false" outlineLevel="0" collapsed="false">
      <c r="C345" s="664" t="s">
        <v>402</v>
      </c>
      <c r="D345" s="744" t="s">
        <v>780</v>
      </c>
    </row>
    <row r="346" customFormat="false" ht="13.2" hidden="false" customHeight="false" outlineLevel="0" collapsed="false">
      <c r="C346" s="664" t="s">
        <v>402</v>
      </c>
      <c r="D346" s="744" t="s">
        <v>781</v>
      </c>
    </row>
    <row r="347" customFormat="false" ht="13.2" hidden="false" customHeight="false" outlineLevel="0" collapsed="false">
      <c r="C347" s="664" t="s">
        <v>402</v>
      </c>
      <c r="D347" s="744" t="s">
        <v>782</v>
      </c>
    </row>
    <row r="348" customFormat="false" ht="13.2" hidden="false" customHeight="false" outlineLevel="0" collapsed="false">
      <c r="C348" s="664" t="s">
        <v>402</v>
      </c>
      <c r="D348" s="744" t="s">
        <v>783</v>
      </c>
    </row>
    <row r="349" customFormat="false" ht="13.2" hidden="false" customHeight="false" outlineLevel="0" collapsed="false">
      <c r="C349" s="664" t="s">
        <v>402</v>
      </c>
      <c r="D349" s="744" t="s">
        <v>784</v>
      </c>
    </row>
    <row r="350" customFormat="false" ht="13.2" hidden="false" customHeight="false" outlineLevel="0" collapsed="false">
      <c r="C350" s="664" t="s">
        <v>402</v>
      </c>
      <c r="D350" s="744" t="s">
        <v>785</v>
      </c>
    </row>
    <row r="351" customFormat="false" ht="13.2" hidden="false" customHeight="false" outlineLevel="0" collapsed="false">
      <c r="C351" s="664" t="s">
        <v>402</v>
      </c>
      <c r="D351" s="744" t="s">
        <v>786</v>
      </c>
    </row>
    <row r="352" customFormat="false" ht="13.2" hidden="false" customHeight="false" outlineLevel="0" collapsed="false">
      <c r="C352" s="664" t="s">
        <v>402</v>
      </c>
      <c r="D352" s="744" t="s">
        <v>787</v>
      </c>
    </row>
    <row r="353" customFormat="false" ht="13.2" hidden="false" customHeight="false" outlineLevel="0" collapsed="false">
      <c r="C353" s="664" t="s">
        <v>402</v>
      </c>
      <c r="D353" s="744" t="s">
        <v>788</v>
      </c>
    </row>
    <row r="354" customFormat="false" ht="13.2" hidden="false" customHeight="false" outlineLevel="0" collapsed="false">
      <c r="C354" s="664" t="s">
        <v>402</v>
      </c>
      <c r="D354" s="744" t="s">
        <v>789</v>
      </c>
    </row>
    <row r="355" customFormat="false" ht="13.2" hidden="false" customHeight="false" outlineLevel="0" collapsed="false">
      <c r="C355" s="664" t="s">
        <v>402</v>
      </c>
      <c r="D355" s="744" t="s">
        <v>790</v>
      </c>
    </row>
    <row r="356" customFormat="false" ht="13.2" hidden="false" customHeight="false" outlineLevel="0" collapsed="false">
      <c r="C356" s="664" t="s">
        <v>404</v>
      </c>
      <c r="D356" s="744" t="s">
        <v>791</v>
      </c>
    </row>
    <row r="357" customFormat="false" ht="13.2" hidden="false" customHeight="false" outlineLevel="0" collapsed="false">
      <c r="C357" s="664" t="s">
        <v>404</v>
      </c>
      <c r="D357" s="744" t="s">
        <v>792</v>
      </c>
    </row>
    <row r="358" customFormat="false" ht="13.2" hidden="false" customHeight="false" outlineLevel="0" collapsed="false">
      <c r="C358" s="664" t="s">
        <v>404</v>
      </c>
      <c r="D358" s="744" t="s">
        <v>793</v>
      </c>
    </row>
    <row r="359" customFormat="false" ht="13.2" hidden="false" customHeight="false" outlineLevel="0" collapsed="false">
      <c r="C359" s="664" t="s">
        <v>404</v>
      </c>
      <c r="D359" s="744" t="s">
        <v>794</v>
      </c>
    </row>
    <row r="360" customFormat="false" ht="13.2" hidden="false" customHeight="false" outlineLevel="0" collapsed="false">
      <c r="C360" s="664" t="s">
        <v>404</v>
      </c>
      <c r="D360" s="744" t="s">
        <v>795</v>
      </c>
    </row>
    <row r="361" customFormat="false" ht="13.2" hidden="false" customHeight="false" outlineLevel="0" collapsed="false">
      <c r="C361" s="664" t="s">
        <v>404</v>
      </c>
      <c r="D361" s="744" t="s">
        <v>796</v>
      </c>
    </row>
    <row r="362" customFormat="false" ht="13.2" hidden="false" customHeight="false" outlineLevel="0" collapsed="false">
      <c r="C362" s="664" t="s">
        <v>404</v>
      </c>
      <c r="D362" s="744" t="s">
        <v>797</v>
      </c>
    </row>
    <row r="363" customFormat="false" ht="13.2" hidden="false" customHeight="false" outlineLevel="0" collapsed="false">
      <c r="C363" s="664" t="s">
        <v>404</v>
      </c>
      <c r="D363" s="744" t="s">
        <v>798</v>
      </c>
    </row>
    <row r="364" customFormat="false" ht="13.2" hidden="false" customHeight="false" outlineLevel="0" collapsed="false">
      <c r="C364" s="664" t="s">
        <v>404</v>
      </c>
      <c r="D364" s="744" t="s">
        <v>799</v>
      </c>
    </row>
    <row r="365" customFormat="false" ht="13.2" hidden="false" customHeight="false" outlineLevel="0" collapsed="false">
      <c r="C365" s="664" t="s">
        <v>404</v>
      </c>
      <c r="D365" s="744" t="s">
        <v>800</v>
      </c>
    </row>
    <row r="366" customFormat="false" ht="13.2" hidden="false" customHeight="false" outlineLevel="0" collapsed="false">
      <c r="C366" s="664" t="s">
        <v>404</v>
      </c>
      <c r="D366" s="744" t="s">
        <v>801</v>
      </c>
    </row>
    <row r="367" customFormat="false" ht="13.2" hidden="false" customHeight="false" outlineLevel="0" collapsed="false">
      <c r="C367" s="664" t="s">
        <v>404</v>
      </c>
      <c r="D367" s="744" t="s">
        <v>455</v>
      </c>
    </row>
    <row r="368" customFormat="false" ht="13.2" hidden="false" customHeight="false" outlineLevel="0" collapsed="false">
      <c r="C368" s="664" t="s">
        <v>404</v>
      </c>
      <c r="D368" s="744" t="s">
        <v>802</v>
      </c>
    </row>
    <row r="369" customFormat="false" ht="13.2" hidden="false" customHeight="false" outlineLevel="0" collapsed="false">
      <c r="C369" s="664" t="s">
        <v>404</v>
      </c>
      <c r="D369" s="744" t="s">
        <v>803</v>
      </c>
    </row>
    <row r="370" customFormat="false" ht="13.2" hidden="false" customHeight="false" outlineLevel="0" collapsed="false">
      <c r="C370" s="664" t="s">
        <v>404</v>
      </c>
      <c r="D370" s="744" t="s">
        <v>804</v>
      </c>
    </row>
    <row r="371" customFormat="false" ht="13.2" hidden="false" customHeight="false" outlineLevel="0" collapsed="false">
      <c r="C371" s="664" t="s">
        <v>404</v>
      </c>
      <c r="D371" s="744" t="s">
        <v>805</v>
      </c>
    </row>
    <row r="372" customFormat="false" ht="13.2" hidden="false" customHeight="false" outlineLevel="0" collapsed="false">
      <c r="C372" s="664" t="s">
        <v>404</v>
      </c>
      <c r="D372" s="744" t="s">
        <v>806</v>
      </c>
    </row>
    <row r="373" customFormat="false" ht="13.2" hidden="false" customHeight="false" outlineLevel="0" collapsed="false">
      <c r="C373" s="664" t="s">
        <v>404</v>
      </c>
      <c r="D373" s="744" t="s">
        <v>807</v>
      </c>
    </row>
    <row r="374" customFormat="false" ht="13.2" hidden="false" customHeight="false" outlineLevel="0" collapsed="false">
      <c r="C374" s="664" t="s">
        <v>404</v>
      </c>
      <c r="D374" s="744" t="s">
        <v>808</v>
      </c>
    </row>
    <row r="375" customFormat="false" ht="13.2" hidden="false" customHeight="false" outlineLevel="0" collapsed="false">
      <c r="C375" s="664" t="s">
        <v>404</v>
      </c>
      <c r="D375" s="744" t="s">
        <v>809</v>
      </c>
    </row>
    <row r="376" customFormat="false" ht="13.2" hidden="false" customHeight="false" outlineLevel="0" collapsed="false">
      <c r="C376" s="664" t="s">
        <v>404</v>
      </c>
      <c r="D376" s="744" t="s">
        <v>810</v>
      </c>
    </row>
    <row r="377" customFormat="false" ht="13.2" hidden="false" customHeight="false" outlineLevel="0" collapsed="false">
      <c r="C377" s="664" t="s">
        <v>404</v>
      </c>
      <c r="D377" s="744" t="s">
        <v>811</v>
      </c>
    </row>
    <row r="378" customFormat="false" ht="13.2" hidden="false" customHeight="false" outlineLevel="0" collapsed="false">
      <c r="C378" s="664" t="s">
        <v>404</v>
      </c>
      <c r="D378" s="744" t="s">
        <v>812</v>
      </c>
    </row>
    <row r="379" customFormat="false" ht="13.2" hidden="false" customHeight="false" outlineLevel="0" collapsed="false">
      <c r="C379" s="664" t="s">
        <v>404</v>
      </c>
      <c r="D379" s="744" t="s">
        <v>813</v>
      </c>
    </row>
    <row r="380" customFormat="false" ht="13.2" hidden="false" customHeight="false" outlineLevel="0" collapsed="false">
      <c r="C380" s="664" t="s">
        <v>404</v>
      </c>
      <c r="D380" s="744" t="s">
        <v>814</v>
      </c>
    </row>
    <row r="381" customFormat="false" ht="13.2" hidden="false" customHeight="false" outlineLevel="0" collapsed="false">
      <c r="C381" s="664" t="s">
        <v>404</v>
      </c>
      <c r="D381" s="744" t="s">
        <v>815</v>
      </c>
    </row>
    <row r="382" customFormat="false" ht="13.2" hidden="false" customHeight="false" outlineLevel="0" collapsed="false">
      <c r="C382" s="664" t="s">
        <v>404</v>
      </c>
      <c r="D382" s="744" t="s">
        <v>816</v>
      </c>
    </row>
    <row r="383" customFormat="false" ht="13.2" hidden="false" customHeight="false" outlineLevel="0" collapsed="false">
      <c r="C383" s="664" t="s">
        <v>404</v>
      </c>
      <c r="D383" s="744" t="s">
        <v>817</v>
      </c>
    </row>
    <row r="384" customFormat="false" ht="13.2" hidden="false" customHeight="false" outlineLevel="0" collapsed="false">
      <c r="C384" s="664" t="s">
        <v>404</v>
      </c>
      <c r="D384" s="744" t="s">
        <v>818</v>
      </c>
    </row>
    <row r="385" customFormat="false" ht="13.2" hidden="false" customHeight="false" outlineLevel="0" collapsed="false">
      <c r="C385" s="664" t="s">
        <v>404</v>
      </c>
      <c r="D385" s="744" t="s">
        <v>819</v>
      </c>
    </row>
    <row r="386" customFormat="false" ht="13.2" hidden="false" customHeight="false" outlineLevel="0" collapsed="false">
      <c r="C386" s="664" t="s">
        <v>404</v>
      </c>
      <c r="D386" s="744" t="s">
        <v>820</v>
      </c>
    </row>
    <row r="387" customFormat="false" ht="13.2" hidden="false" customHeight="false" outlineLevel="0" collapsed="false">
      <c r="C387" s="664" t="s">
        <v>404</v>
      </c>
      <c r="D387" s="744" t="s">
        <v>776</v>
      </c>
    </row>
    <row r="388" customFormat="false" ht="13.2" hidden="false" customHeight="false" outlineLevel="0" collapsed="false">
      <c r="C388" s="664" t="s">
        <v>404</v>
      </c>
      <c r="D388" s="744" t="s">
        <v>821</v>
      </c>
    </row>
    <row r="389" customFormat="false" ht="13.2" hidden="false" customHeight="false" outlineLevel="0" collapsed="false">
      <c r="C389" s="664" t="s">
        <v>404</v>
      </c>
      <c r="D389" s="744" t="s">
        <v>822</v>
      </c>
    </row>
    <row r="390" customFormat="false" ht="13.2" hidden="false" customHeight="false" outlineLevel="0" collapsed="false">
      <c r="C390" s="664" t="s">
        <v>404</v>
      </c>
      <c r="D390" s="744" t="s">
        <v>823</v>
      </c>
    </row>
    <row r="391" customFormat="false" ht="13.2" hidden="false" customHeight="false" outlineLevel="0" collapsed="false">
      <c r="C391" s="664" t="s">
        <v>404</v>
      </c>
      <c r="D391" s="744" t="s">
        <v>824</v>
      </c>
    </row>
    <row r="392" customFormat="false" ht="13.2" hidden="false" customHeight="false" outlineLevel="0" collapsed="false">
      <c r="C392" s="664" t="s">
        <v>404</v>
      </c>
      <c r="D392" s="744" t="s">
        <v>825</v>
      </c>
    </row>
    <row r="393" customFormat="false" ht="13.2" hidden="false" customHeight="false" outlineLevel="0" collapsed="false">
      <c r="C393" s="664" t="s">
        <v>404</v>
      </c>
      <c r="D393" s="744" t="s">
        <v>826</v>
      </c>
    </row>
    <row r="394" customFormat="false" ht="13.2" hidden="false" customHeight="false" outlineLevel="0" collapsed="false">
      <c r="C394" s="664" t="s">
        <v>404</v>
      </c>
      <c r="D394" s="744" t="s">
        <v>827</v>
      </c>
    </row>
    <row r="395" customFormat="false" ht="13.2" hidden="false" customHeight="false" outlineLevel="0" collapsed="false">
      <c r="C395" s="664" t="s">
        <v>404</v>
      </c>
      <c r="D395" s="744" t="s">
        <v>828</v>
      </c>
    </row>
    <row r="396" customFormat="false" ht="13.2" hidden="false" customHeight="false" outlineLevel="0" collapsed="false">
      <c r="C396" s="664" t="s">
        <v>404</v>
      </c>
      <c r="D396" s="744" t="s">
        <v>829</v>
      </c>
    </row>
    <row r="397" customFormat="false" ht="13.2" hidden="false" customHeight="false" outlineLevel="0" collapsed="false">
      <c r="C397" s="664" t="s">
        <v>404</v>
      </c>
      <c r="D397" s="744" t="s">
        <v>830</v>
      </c>
    </row>
    <row r="398" customFormat="false" ht="13.2" hidden="false" customHeight="false" outlineLevel="0" collapsed="false">
      <c r="C398" s="664" t="s">
        <v>404</v>
      </c>
      <c r="D398" s="744" t="s">
        <v>831</v>
      </c>
    </row>
    <row r="399" customFormat="false" ht="13.2" hidden="false" customHeight="false" outlineLevel="0" collapsed="false">
      <c r="C399" s="664" t="s">
        <v>404</v>
      </c>
      <c r="D399" s="744" t="s">
        <v>832</v>
      </c>
    </row>
    <row r="400" customFormat="false" ht="13.2" hidden="false" customHeight="false" outlineLevel="0" collapsed="false">
      <c r="C400" s="664" t="s">
        <v>404</v>
      </c>
      <c r="D400" s="744" t="s">
        <v>833</v>
      </c>
    </row>
    <row r="401" customFormat="false" ht="13.2" hidden="false" customHeight="false" outlineLevel="0" collapsed="false">
      <c r="C401" s="664" t="s">
        <v>404</v>
      </c>
      <c r="D401" s="744" t="s">
        <v>834</v>
      </c>
    </row>
    <row r="402" customFormat="false" ht="13.2" hidden="false" customHeight="false" outlineLevel="0" collapsed="false">
      <c r="C402" s="664" t="s">
        <v>404</v>
      </c>
      <c r="D402" s="744" t="s">
        <v>835</v>
      </c>
    </row>
    <row r="403" customFormat="false" ht="13.2" hidden="false" customHeight="false" outlineLevel="0" collapsed="false">
      <c r="C403" s="664" t="s">
        <v>404</v>
      </c>
      <c r="D403" s="744" t="s">
        <v>836</v>
      </c>
    </row>
    <row r="404" customFormat="false" ht="13.2" hidden="false" customHeight="false" outlineLevel="0" collapsed="false">
      <c r="C404" s="664" t="s">
        <v>404</v>
      </c>
      <c r="D404" s="744" t="s">
        <v>837</v>
      </c>
    </row>
    <row r="405" customFormat="false" ht="13.2" hidden="false" customHeight="false" outlineLevel="0" collapsed="false">
      <c r="C405" s="664" t="s">
        <v>404</v>
      </c>
      <c r="D405" s="744" t="s">
        <v>838</v>
      </c>
    </row>
    <row r="406" customFormat="false" ht="13.2" hidden="false" customHeight="false" outlineLevel="0" collapsed="false">
      <c r="C406" s="664" t="s">
        <v>404</v>
      </c>
      <c r="D406" s="744" t="s">
        <v>839</v>
      </c>
    </row>
    <row r="407" customFormat="false" ht="13.2" hidden="false" customHeight="false" outlineLevel="0" collapsed="false">
      <c r="C407" s="664" t="s">
        <v>404</v>
      </c>
      <c r="D407" s="744" t="s">
        <v>840</v>
      </c>
    </row>
    <row r="408" customFormat="false" ht="13.2" hidden="false" customHeight="false" outlineLevel="0" collapsed="false">
      <c r="C408" s="664" t="s">
        <v>404</v>
      </c>
      <c r="D408" s="744" t="s">
        <v>841</v>
      </c>
    </row>
    <row r="409" customFormat="false" ht="13.2" hidden="false" customHeight="false" outlineLevel="0" collapsed="false">
      <c r="C409" s="664" t="s">
        <v>404</v>
      </c>
      <c r="D409" s="744" t="s">
        <v>842</v>
      </c>
    </row>
    <row r="410" customFormat="false" ht="13.2" hidden="false" customHeight="false" outlineLevel="0" collapsed="false">
      <c r="C410" s="664" t="s">
        <v>404</v>
      </c>
      <c r="D410" s="744" t="s">
        <v>843</v>
      </c>
    </row>
    <row r="411" customFormat="false" ht="13.2" hidden="false" customHeight="false" outlineLevel="0" collapsed="false">
      <c r="C411" s="664" t="s">
        <v>404</v>
      </c>
      <c r="D411" s="744" t="s">
        <v>844</v>
      </c>
    </row>
    <row r="412" customFormat="false" ht="13.2" hidden="false" customHeight="false" outlineLevel="0" collapsed="false">
      <c r="C412" s="664" t="s">
        <v>404</v>
      </c>
      <c r="D412" s="744" t="s">
        <v>845</v>
      </c>
    </row>
    <row r="413" customFormat="false" ht="13.2" hidden="false" customHeight="false" outlineLevel="0" collapsed="false">
      <c r="C413" s="664" t="s">
        <v>404</v>
      </c>
      <c r="D413" s="744" t="s">
        <v>846</v>
      </c>
    </row>
    <row r="414" customFormat="false" ht="13.2" hidden="false" customHeight="false" outlineLevel="0" collapsed="false">
      <c r="C414" s="664" t="s">
        <v>404</v>
      </c>
      <c r="D414" s="744" t="s">
        <v>847</v>
      </c>
    </row>
    <row r="415" customFormat="false" ht="13.2" hidden="false" customHeight="false" outlineLevel="0" collapsed="false">
      <c r="C415" s="664" t="s">
        <v>406</v>
      </c>
      <c r="D415" s="744" t="s">
        <v>848</v>
      </c>
    </row>
    <row r="416" customFormat="false" ht="13.2" hidden="false" customHeight="false" outlineLevel="0" collapsed="false">
      <c r="C416" s="664" t="s">
        <v>406</v>
      </c>
      <c r="D416" s="744" t="s">
        <v>849</v>
      </c>
    </row>
    <row r="417" customFormat="false" ht="13.2" hidden="false" customHeight="false" outlineLevel="0" collapsed="false">
      <c r="C417" s="664" t="s">
        <v>406</v>
      </c>
      <c r="D417" s="744" t="s">
        <v>850</v>
      </c>
    </row>
    <row r="418" customFormat="false" ht="13.2" hidden="false" customHeight="false" outlineLevel="0" collapsed="false">
      <c r="C418" s="664" t="s">
        <v>406</v>
      </c>
      <c r="D418" s="744" t="s">
        <v>851</v>
      </c>
    </row>
    <row r="419" customFormat="false" ht="13.2" hidden="false" customHeight="false" outlineLevel="0" collapsed="false">
      <c r="C419" s="664" t="s">
        <v>406</v>
      </c>
      <c r="D419" s="744" t="s">
        <v>852</v>
      </c>
    </row>
    <row r="420" customFormat="false" ht="13.2" hidden="false" customHeight="false" outlineLevel="0" collapsed="false">
      <c r="C420" s="664" t="s">
        <v>406</v>
      </c>
      <c r="D420" s="744" t="s">
        <v>853</v>
      </c>
    </row>
    <row r="421" customFormat="false" ht="13.2" hidden="false" customHeight="false" outlineLevel="0" collapsed="false">
      <c r="C421" s="664" t="s">
        <v>406</v>
      </c>
      <c r="D421" s="744" t="s">
        <v>854</v>
      </c>
    </row>
    <row r="422" customFormat="false" ht="13.2" hidden="false" customHeight="false" outlineLevel="0" collapsed="false">
      <c r="C422" s="664" t="s">
        <v>406</v>
      </c>
      <c r="D422" s="744" t="s">
        <v>855</v>
      </c>
    </row>
    <row r="423" customFormat="false" ht="13.2" hidden="false" customHeight="false" outlineLevel="0" collapsed="false">
      <c r="C423" s="664" t="s">
        <v>406</v>
      </c>
      <c r="D423" s="744" t="s">
        <v>856</v>
      </c>
    </row>
    <row r="424" customFormat="false" ht="13.2" hidden="false" customHeight="false" outlineLevel="0" collapsed="false">
      <c r="C424" s="664" t="s">
        <v>406</v>
      </c>
      <c r="D424" s="744" t="s">
        <v>857</v>
      </c>
    </row>
    <row r="425" customFormat="false" ht="13.2" hidden="false" customHeight="false" outlineLevel="0" collapsed="false">
      <c r="C425" s="664" t="s">
        <v>406</v>
      </c>
      <c r="D425" s="744" t="s">
        <v>858</v>
      </c>
    </row>
    <row r="426" customFormat="false" ht="13.2" hidden="false" customHeight="false" outlineLevel="0" collapsed="false">
      <c r="C426" s="664" t="s">
        <v>406</v>
      </c>
      <c r="D426" s="744" t="s">
        <v>859</v>
      </c>
    </row>
    <row r="427" customFormat="false" ht="13.2" hidden="false" customHeight="false" outlineLevel="0" collapsed="false">
      <c r="C427" s="664" t="s">
        <v>406</v>
      </c>
      <c r="D427" s="744" t="s">
        <v>860</v>
      </c>
    </row>
    <row r="428" customFormat="false" ht="13.2" hidden="false" customHeight="false" outlineLevel="0" collapsed="false">
      <c r="C428" s="664" t="s">
        <v>406</v>
      </c>
      <c r="D428" s="744" t="s">
        <v>861</v>
      </c>
    </row>
    <row r="429" customFormat="false" ht="13.2" hidden="false" customHeight="false" outlineLevel="0" collapsed="false">
      <c r="C429" s="664" t="s">
        <v>406</v>
      </c>
      <c r="D429" s="744" t="s">
        <v>862</v>
      </c>
    </row>
    <row r="430" customFormat="false" ht="13.2" hidden="false" customHeight="false" outlineLevel="0" collapsed="false">
      <c r="C430" s="664" t="s">
        <v>406</v>
      </c>
      <c r="D430" s="744" t="s">
        <v>863</v>
      </c>
    </row>
    <row r="431" customFormat="false" ht="13.2" hidden="false" customHeight="false" outlineLevel="0" collapsed="false">
      <c r="C431" s="664" t="s">
        <v>406</v>
      </c>
      <c r="D431" s="744" t="s">
        <v>864</v>
      </c>
    </row>
    <row r="432" customFormat="false" ht="13.2" hidden="false" customHeight="false" outlineLevel="0" collapsed="false">
      <c r="C432" s="664" t="s">
        <v>406</v>
      </c>
      <c r="D432" s="744" t="s">
        <v>865</v>
      </c>
    </row>
    <row r="433" customFormat="false" ht="13.2" hidden="false" customHeight="false" outlineLevel="0" collapsed="false">
      <c r="C433" s="664" t="s">
        <v>406</v>
      </c>
      <c r="D433" s="744" t="s">
        <v>866</v>
      </c>
    </row>
    <row r="434" customFormat="false" ht="13.2" hidden="false" customHeight="false" outlineLevel="0" collapsed="false">
      <c r="C434" s="664" t="s">
        <v>406</v>
      </c>
      <c r="D434" s="744" t="s">
        <v>867</v>
      </c>
    </row>
    <row r="435" customFormat="false" ht="13.2" hidden="false" customHeight="false" outlineLevel="0" collapsed="false">
      <c r="C435" s="664" t="s">
        <v>406</v>
      </c>
      <c r="D435" s="744" t="s">
        <v>868</v>
      </c>
    </row>
    <row r="436" customFormat="false" ht="13.2" hidden="false" customHeight="false" outlineLevel="0" collapsed="false">
      <c r="C436" s="664" t="s">
        <v>406</v>
      </c>
      <c r="D436" s="744" t="s">
        <v>869</v>
      </c>
    </row>
    <row r="437" customFormat="false" ht="13.2" hidden="false" customHeight="false" outlineLevel="0" collapsed="false">
      <c r="C437" s="664" t="s">
        <v>406</v>
      </c>
      <c r="D437" s="744" t="s">
        <v>870</v>
      </c>
    </row>
    <row r="438" customFormat="false" ht="13.2" hidden="false" customHeight="false" outlineLevel="0" collapsed="false">
      <c r="C438" s="664" t="s">
        <v>406</v>
      </c>
      <c r="D438" s="744" t="s">
        <v>871</v>
      </c>
    </row>
    <row r="439" customFormat="false" ht="13.2" hidden="false" customHeight="false" outlineLevel="0" collapsed="false">
      <c r="C439" s="664" t="s">
        <v>406</v>
      </c>
      <c r="D439" s="744" t="s">
        <v>872</v>
      </c>
    </row>
    <row r="440" customFormat="false" ht="13.2" hidden="false" customHeight="false" outlineLevel="0" collapsed="false">
      <c r="C440" s="664" t="s">
        <v>406</v>
      </c>
      <c r="D440" s="744" t="s">
        <v>873</v>
      </c>
    </row>
    <row r="441" customFormat="false" ht="13.2" hidden="false" customHeight="false" outlineLevel="0" collapsed="false">
      <c r="C441" s="664" t="s">
        <v>406</v>
      </c>
      <c r="D441" s="744" t="s">
        <v>874</v>
      </c>
    </row>
    <row r="442" customFormat="false" ht="13.2" hidden="false" customHeight="false" outlineLevel="0" collapsed="false">
      <c r="C442" s="664" t="s">
        <v>406</v>
      </c>
      <c r="D442" s="744" t="s">
        <v>875</v>
      </c>
    </row>
    <row r="443" customFormat="false" ht="13.2" hidden="false" customHeight="false" outlineLevel="0" collapsed="false">
      <c r="C443" s="664" t="s">
        <v>406</v>
      </c>
      <c r="D443" s="744" t="s">
        <v>876</v>
      </c>
    </row>
    <row r="444" customFormat="false" ht="13.2" hidden="false" customHeight="false" outlineLevel="0" collapsed="false">
      <c r="C444" s="664" t="s">
        <v>406</v>
      </c>
      <c r="D444" s="744" t="s">
        <v>877</v>
      </c>
    </row>
    <row r="445" customFormat="false" ht="13.2" hidden="false" customHeight="false" outlineLevel="0" collapsed="false">
      <c r="C445" s="664" t="s">
        <v>406</v>
      </c>
      <c r="D445" s="744" t="s">
        <v>878</v>
      </c>
    </row>
    <row r="446" customFormat="false" ht="13.2" hidden="false" customHeight="false" outlineLevel="0" collapsed="false">
      <c r="C446" s="664" t="s">
        <v>406</v>
      </c>
      <c r="D446" s="744" t="s">
        <v>879</v>
      </c>
    </row>
    <row r="447" customFormat="false" ht="13.2" hidden="false" customHeight="false" outlineLevel="0" collapsed="false">
      <c r="C447" s="664" t="s">
        <v>406</v>
      </c>
      <c r="D447" s="744" t="s">
        <v>880</v>
      </c>
    </row>
    <row r="448" customFormat="false" ht="13.2" hidden="false" customHeight="false" outlineLevel="0" collapsed="false">
      <c r="C448" s="664" t="s">
        <v>406</v>
      </c>
      <c r="D448" s="744" t="s">
        <v>881</v>
      </c>
    </row>
    <row r="449" customFormat="false" ht="13.2" hidden="false" customHeight="false" outlineLevel="0" collapsed="false">
      <c r="C449" s="664" t="s">
        <v>406</v>
      </c>
      <c r="D449" s="744" t="s">
        <v>882</v>
      </c>
    </row>
    <row r="450" customFormat="false" ht="13.2" hidden="false" customHeight="false" outlineLevel="0" collapsed="false">
      <c r="C450" s="664" t="s">
        <v>406</v>
      </c>
      <c r="D450" s="744" t="s">
        <v>883</v>
      </c>
    </row>
    <row r="451" customFormat="false" ht="13.2" hidden="false" customHeight="false" outlineLevel="0" collapsed="false">
      <c r="C451" s="664" t="s">
        <v>406</v>
      </c>
      <c r="D451" s="744" t="s">
        <v>884</v>
      </c>
    </row>
    <row r="452" customFormat="false" ht="13.2" hidden="false" customHeight="false" outlineLevel="0" collapsed="false">
      <c r="C452" s="664" t="s">
        <v>406</v>
      </c>
      <c r="D452" s="744" t="s">
        <v>885</v>
      </c>
    </row>
    <row r="453" customFormat="false" ht="13.2" hidden="false" customHeight="false" outlineLevel="0" collapsed="false">
      <c r="C453" s="664" t="s">
        <v>406</v>
      </c>
      <c r="D453" s="744" t="s">
        <v>886</v>
      </c>
    </row>
    <row r="454" customFormat="false" ht="13.2" hidden="false" customHeight="false" outlineLevel="0" collapsed="false">
      <c r="C454" s="664" t="s">
        <v>406</v>
      </c>
      <c r="D454" s="744" t="s">
        <v>887</v>
      </c>
    </row>
    <row r="455" customFormat="false" ht="13.2" hidden="false" customHeight="false" outlineLevel="0" collapsed="false">
      <c r="C455" s="664" t="s">
        <v>406</v>
      </c>
      <c r="D455" s="744" t="s">
        <v>888</v>
      </c>
    </row>
    <row r="456" customFormat="false" ht="13.2" hidden="false" customHeight="false" outlineLevel="0" collapsed="false">
      <c r="C456" s="664" t="s">
        <v>406</v>
      </c>
      <c r="D456" s="744" t="s">
        <v>889</v>
      </c>
    </row>
    <row r="457" customFormat="false" ht="13.2" hidden="false" customHeight="false" outlineLevel="0" collapsed="false">
      <c r="C457" s="664" t="s">
        <v>406</v>
      </c>
      <c r="D457" s="744" t="s">
        <v>890</v>
      </c>
    </row>
    <row r="458" customFormat="false" ht="13.2" hidden="false" customHeight="false" outlineLevel="0" collapsed="false">
      <c r="C458" s="664" t="s">
        <v>406</v>
      </c>
      <c r="D458" s="744" t="s">
        <v>891</v>
      </c>
    </row>
    <row r="459" customFormat="false" ht="13.2" hidden="false" customHeight="false" outlineLevel="0" collapsed="false">
      <c r="C459" s="664" t="s">
        <v>408</v>
      </c>
      <c r="D459" s="744" t="s">
        <v>892</v>
      </c>
    </row>
    <row r="460" customFormat="false" ht="13.2" hidden="false" customHeight="false" outlineLevel="0" collapsed="false">
      <c r="C460" s="664" t="s">
        <v>408</v>
      </c>
      <c r="D460" s="744" t="s">
        <v>893</v>
      </c>
    </row>
    <row r="461" customFormat="false" ht="13.2" hidden="false" customHeight="false" outlineLevel="0" collapsed="false">
      <c r="C461" s="664" t="s">
        <v>408</v>
      </c>
      <c r="D461" s="744" t="s">
        <v>894</v>
      </c>
    </row>
    <row r="462" customFormat="false" ht="13.2" hidden="false" customHeight="false" outlineLevel="0" collapsed="false">
      <c r="C462" s="664" t="s">
        <v>408</v>
      </c>
      <c r="D462" s="744" t="s">
        <v>895</v>
      </c>
    </row>
    <row r="463" customFormat="false" ht="13.2" hidden="false" customHeight="false" outlineLevel="0" collapsed="false">
      <c r="C463" s="664" t="s">
        <v>408</v>
      </c>
      <c r="D463" s="744" t="s">
        <v>896</v>
      </c>
    </row>
    <row r="464" customFormat="false" ht="13.2" hidden="false" customHeight="false" outlineLevel="0" collapsed="false">
      <c r="C464" s="664" t="s">
        <v>408</v>
      </c>
      <c r="D464" s="744" t="s">
        <v>897</v>
      </c>
    </row>
    <row r="465" customFormat="false" ht="13.2" hidden="false" customHeight="false" outlineLevel="0" collapsed="false">
      <c r="C465" s="664" t="s">
        <v>408</v>
      </c>
      <c r="D465" s="744" t="s">
        <v>898</v>
      </c>
    </row>
    <row r="466" customFormat="false" ht="13.2" hidden="false" customHeight="false" outlineLevel="0" collapsed="false">
      <c r="C466" s="664" t="s">
        <v>408</v>
      </c>
      <c r="D466" s="744" t="s">
        <v>899</v>
      </c>
    </row>
    <row r="467" customFormat="false" ht="13.2" hidden="false" customHeight="false" outlineLevel="0" collapsed="false">
      <c r="C467" s="664" t="s">
        <v>408</v>
      </c>
      <c r="D467" s="744" t="s">
        <v>900</v>
      </c>
    </row>
    <row r="468" customFormat="false" ht="13.2" hidden="false" customHeight="false" outlineLevel="0" collapsed="false">
      <c r="C468" s="664" t="s">
        <v>408</v>
      </c>
      <c r="D468" s="744" t="s">
        <v>901</v>
      </c>
    </row>
    <row r="469" customFormat="false" ht="13.2" hidden="false" customHeight="false" outlineLevel="0" collapsed="false">
      <c r="C469" s="664" t="s">
        <v>408</v>
      </c>
      <c r="D469" s="744" t="s">
        <v>902</v>
      </c>
    </row>
    <row r="470" customFormat="false" ht="13.2" hidden="false" customHeight="false" outlineLevel="0" collapsed="false">
      <c r="C470" s="664" t="s">
        <v>408</v>
      </c>
      <c r="D470" s="744" t="s">
        <v>903</v>
      </c>
    </row>
    <row r="471" customFormat="false" ht="13.2" hidden="false" customHeight="false" outlineLevel="0" collapsed="false">
      <c r="C471" s="664" t="s">
        <v>408</v>
      </c>
      <c r="D471" s="744" t="s">
        <v>904</v>
      </c>
    </row>
    <row r="472" customFormat="false" ht="13.2" hidden="false" customHeight="false" outlineLevel="0" collapsed="false">
      <c r="C472" s="664" t="s">
        <v>408</v>
      </c>
      <c r="D472" s="744" t="s">
        <v>905</v>
      </c>
    </row>
    <row r="473" customFormat="false" ht="13.2" hidden="false" customHeight="false" outlineLevel="0" collapsed="false">
      <c r="C473" s="664" t="s">
        <v>408</v>
      </c>
      <c r="D473" s="744" t="s">
        <v>906</v>
      </c>
    </row>
    <row r="474" customFormat="false" ht="13.2" hidden="false" customHeight="false" outlineLevel="0" collapsed="false">
      <c r="C474" s="664" t="s">
        <v>408</v>
      </c>
      <c r="D474" s="744" t="s">
        <v>907</v>
      </c>
    </row>
    <row r="475" customFormat="false" ht="13.2" hidden="false" customHeight="false" outlineLevel="0" collapsed="false">
      <c r="C475" s="664" t="s">
        <v>408</v>
      </c>
      <c r="D475" s="744" t="s">
        <v>908</v>
      </c>
    </row>
    <row r="476" customFormat="false" ht="13.2" hidden="false" customHeight="false" outlineLevel="0" collapsed="false">
      <c r="C476" s="664" t="s">
        <v>408</v>
      </c>
      <c r="D476" s="744" t="s">
        <v>909</v>
      </c>
    </row>
    <row r="477" customFormat="false" ht="13.2" hidden="false" customHeight="false" outlineLevel="0" collapsed="false">
      <c r="C477" s="664" t="s">
        <v>408</v>
      </c>
      <c r="D477" s="744" t="s">
        <v>910</v>
      </c>
    </row>
    <row r="478" customFormat="false" ht="13.2" hidden="false" customHeight="false" outlineLevel="0" collapsed="false">
      <c r="C478" s="664" t="s">
        <v>408</v>
      </c>
      <c r="D478" s="744" t="s">
        <v>911</v>
      </c>
    </row>
    <row r="479" customFormat="false" ht="13.2" hidden="false" customHeight="false" outlineLevel="0" collapsed="false">
      <c r="C479" s="664" t="s">
        <v>408</v>
      </c>
      <c r="D479" s="744" t="s">
        <v>912</v>
      </c>
    </row>
    <row r="480" customFormat="false" ht="13.2" hidden="false" customHeight="false" outlineLevel="0" collapsed="false">
      <c r="C480" s="664" t="s">
        <v>408</v>
      </c>
      <c r="D480" s="744" t="s">
        <v>913</v>
      </c>
    </row>
    <row r="481" customFormat="false" ht="13.2" hidden="false" customHeight="false" outlineLevel="0" collapsed="false">
      <c r="C481" s="664" t="s">
        <v>408</v>
      </c>
      <c r="D481" s="744" t="s">
        <v>914</v>
      </c>
    </row>
    <row r="482" customFormat="false" ht="13.2" hidden="false" customHeight="false" outlineLevel="0" collapsed="false">
      <c r="C482" s="664" t="s">
        <v>408</v>
      </c>
      <c r="D482" s="744" t="s">
        <v>915</v>
      </c>
    </row>
    <row r="483" customFormat="false" ht="13.2" hidden="false" customHeight="false" outlineLevel="0" collapsed="false">
      <c r="C483" s="664" t="s">
        <v>408</v>
      </c>
      <c r="D483" s="744" t="s">
        <v>916</v>
      </c>
    </row>
    <row r="484" customFormat="false" ht="13.2" hidden="false" customHeight="false" outlineLevel="0" collapsed="false">
      <c r="C484" s="664" t="s">
        <v>410</v>
      </c>
      <c r="D484" s="744" t="s">
        <v>917</v>
      </c>
    </row>
    <row r="485" customFormat="false" ht="13.2" hidden="false" customHeight="false" outlineLevel="0" collapsed="false">
      <c r="C485" s="664" t="s">
        <v>410</v>
      </c>
      <c r="D485" s="744" t="s">
        <v>918</v>
      </c>
    </row>
    <row r="486" customFormat="false" ht="13.2" hidden="false" customHeight="false" outlineLevel="0" collapsed="false">
      <c r="C486" s="664" t="s">
        <v>410</v>
      </c>
      <c r="D486" s="744" t="s">
        <v>919</v>
      </c>
    </row>
    <row r="487" customFormat="false" ht="13.2" hidden="false" customHeight="false" outlineLevel="0" collapsed="false">
      <c r="C487" s="664" t="s">
        <v>410</v>
      </c>
      <c r="D487" s="744" t="s">
        <v>920</v>
      </c>
    </row>
    <row r="488" customFormat="false" ht="13.2" hidden="false" customHeight="false" outlineLevel="0" collapsed="false">
      <c r="C488" s="664" t="s">
        <v>410</v>
      </c>
      <c r="D488" s="744" t="s">
        <v>921</v>
      </c>
    </row>
    <row r="489" customFormat="false" ht="13.2" hidden="false" customHeight="false" outlineLevel="0" collapsed="false">
      <c r="C489" s="664" t="s">
        <v>410</v>
      </c>
      <c r="D489" s="744" t="s">
        <v>922</v>
      </c>
    </row>
    <row r="490" customFormat="false" ht="13.2" hidden="false" customHeight="false" outlineLevel="0" collapsed="false">
      <c r="C490" s="664" t="s">
        <v>410</v>
      </c>
      <c r="D490" s="744" t="s">
        <v>923</v>
      </c>
    </row>
    <row r="491" customFormat="false" ht="13.2" hidden="false" customHeight="false" outlineLevel="0" collapsed="false">
      <c r="C491" s="664" t="s">
        <v>410</v>
      </c>
      <c r="D491" s="744" t="s">
        <v>924</v>
      </c>
    </row>
    <row r="492" customFormat="false" ht="13.2" hidden="false" customHeight="false" outlineLevel="0" collapsed="false">
      <c r="C492" s="664" t="s">
        <v>410</v>
      </c>
      <c r="D492" s="744" t="s">
        <v>925</v>
      </c>
    </row>
    <row r="493" customFormat="false" ht="13.2" hidden="false" customHeight="false" outlineLevel="0" collapsed="false">
      <c r="C493" s="664" t="s">
        <v>410</v>
      </c>
      <c r="D493" s="744" t="s">
        <v>926</v>
      </c>
    </row>
    <row r="494" customFormat="false" ht="13.2" hidden="false" customHeight="false" outlineLevel="0" collapsed="false">
      <c r="C494" s="664" t="s">
        <v>410</v>
      </c>
      <c r="D494" s="744" t="s">
        <v>927</v>
      </c>
    </row>
    <row r="495" customFormat="false" ht="13.2" hidden="false" customHeight="false" outlineLevel="0" collapsed="false">
      <c r="C495" s="664" t="s">
        <v>410</v>
      </c>
      <c r="D495" s="744" t="s">
        <v>928</v>
      </c>
    </row>
    <row r="496" customFormat="false" ht="13.2" hidden="false" customHeight="false" outlineLevel="0" collapsed="false">
      <c r="C496" s="664" t="s">
        <v>410</v>
      </c>
      <c r="D496" s="744" t="s">
        <v>929</v>
      </c>
    </row>
    <row r="497" customFormat="false" ht="13.2" hidden="false" customHeight="false" outlineLevel="0" collapsed="false">
      <c r="C497" s="664" t="s">
        <v>410</v>
      </c>
      <c r="D497" s="744" t="s">
        <v>930</v>
      </c>
    </row>
    <row r="498" customFormat="false" ht="13.2" hidden="false" customHeight="false" outlineLevel="0" collapsed="false">
      <c r="C498" s="664" t="s">
        <v>410</v>
      </c>
      <c r="D498" s="744" t="s">
        <v>931</v>
      </c>
    </row>
    <row r="499" customFormat="false" ht="13.2" hidden="false" customHeight="false" outlineLevel="0" collapsed="false">
      <c r="C499" s="664" t="s">
        <v>410</v>
      </c>
      <c r="D499" s="744" t="s">
        <v>932</v>
      </c>
    </row>
    <row r="500" customFormat="false" ht="13.2" hidden="false" customHeight="false" outlineLevel="0" collapsed="false">
      <c r="C500" s="664" t="s">
        <v>410</v>
      </c>
      <c r="D500" s="744" t="s">
        <v>933</v>
      </c>
    </row>
    <row r="501" customFormat="false" ht="13.2" hidden="false" customHeight="false" outlineLevel="0" collapsed="false">
      <c r="C501" s="664" t="s">
        <v>410</v>
      </c>
      <c r="D501" s="744" t="s">
        <v>934</v>
      </c>
    </row>
    <row r="502" customFormat="false" ht="13.2" hidden="false" customHeight="false" outlineLevel="0" collapsed="false">
      <c r="C502" s="664" t="s">
        <v>410</v>
      </c>
      <c r="D502" s="744" t="s">
        <v>935</v>
      </c>
    </row>
    <row r="503" customFormat="false" ht="13.2" hidden="false" customHeight="false" outlineLevel="0" collapsed="false">
      <c r="C503" s="664" t="s">
        <v>410</v>
      </c>
      <c r="D503" s="744" t="s">
        <v>936</v>
      </c>
    </row>
    <row r="504" customFormat="false" ht="13.2" hidden="false" customHeight="false" outlineLevel="0" collapsed="false">
      <c r="C504" s="664" t="s">
        <v>410</v>
      </c>
      <c r="D504" s="744" t="s">
        <v>937</v>
      </c>
    </row>
    <row r="505" customFormat="false" ht="13.2" hidden="false" customHeight="false" outlineLevel="0" collapsed="false">
      <c r="C505" s="664" t="s">
        <v>410</v>
      </c>
      <c r="D505" s="744" t="s">
        <v>938</v>
      </c>
    </row>
    <row r="506" customFormat="false" ht="13.2" hidden="false" customHeight="false" outlineLevel="0" collapsed="false">
      <c r="C506" s="664" t="s">
        <v>410</v>
      </c>
      <c r="D506" s="744" t="s">
        <v>939</v>
      </c>
    </row>
    <row r="507" customFormat="false" ht="13.2" hidden="false" customHeight="false" outlineLevel="0" collapsed="false">
      <c r="C507" s="664" t="s">
        <v>410</v>
      </c>
      <c r="D507" s="744" t="s">
        <v>940</v>
      </c>
    </row>
    <row r="508" customFormat="false" ht="13.2" hidden="false" customHeight="false" outlineLevel="0" collapsed="false">
      <c r="C508" s="664" t="s">
        <v>410</v>
      </c>
      <c r="D508" s="744" t="s">
        <v>941</v>
      </c>
    </row>
    <row r="509" customFormat="false" ht="13.2" hidden="false" customHeight="false" outlineLevel="0" collapsed="false">
      <c r="C509" s="664" t="s">
        <v>410</v>
      </c>
      <c r="D509" s="744" t="s">
        <v>942</v>
      </c>
    </row>
    <row r="510" customFormat="false" ht="13.2" hidden="false" customHeight="false" outlineLevel="0" collapsed="false">
      <c r="C510" s="664" t="s">
        <v>410</v>
      </c>
      <c r="D510" s="744" t="s">
        <v>943</v>
      </c>
    </row>
    <row r="511" customFormat="false" ht="13.2" hidden="false" customHeight="false" outlineLevel="0" collapsed="false">
      <c r="C511" s="664" t="s">
        <v>410</v>
      </c>
      <c r="D511" s="744" t="s">
        <v>821</v>
      </c>
    </row>
    <row r="512" customFormat="false" ht="13.2" hidden="false" customHeight="false" outlineLevel="0" collapsed="false">
      <c r="C512" s="664" t="s">
        <v>410</v>
      </c>
      <c r="D512" s="744" t="s">
        <v>944</v>
      </c>
    </row>
    <row r="513" customFormat="false" ht="13.2" hidden="false" customHeight="false" outlineLevel="0" collapsed="false">
      <c r="C513" s="664" t="s">
        <v>410</v>
      </c>
      <c r="D513" s="744" t="s">
        <v>945</v>
      </c>
    </row>
    <row r="514" customFormat="false" ht="13.2" hidden="false" customHeight="false" outlineLevel="0" collapsed="false">
      <c r="C514" s="664" t="s">
        <v>410</v>
      </c>
      <c r="D514" s="744" t="s">
        <v>946</v>
      </c>
    </row>
    <row r="515" customFormat="false" ht="13.2" hidden="false" customHeight="false" outlineLevel="0" collapsed="false">
      <c r="C515" s="664" t="s">
        <v>410</v>
      </c>
      <c r="D515" s="744" t="s">
        <v>947</v>
      </c>
    </row>
    <row r="516" customFormat="false" ht="13.2" hidden="false" customHeight="false" outlineLevel="0" collapsed="false">
      <c r="C516" s="664" t="s">
        <v>410</v>
      </c>
      <c r="D516" s="744" t="s">
        <v>948</v>
      </c>
    </row>
    <row r="517" customFormat="false" ht="13.2" hidden="false" customHeight="false" outlineLevel="0" collapsed="false">
      <c r="C517" s="664" t="s">
        <v>410</v>
      </c>
      <c r="D517" s="744" t="s">
        <v>949</v>
      </c>
    </row>
    <row r="518" customFormat="false" ht="13.2" hidden="false" customHeight="false" outlineLevel="0" collapsed="false">
      <c r="C518" s="664" t="s">
        <v>410</v>
      </c>
      <c r="D518" s="744" t="s">
        <v>950</v>
      </c>
    </row>
    <row r="519" customFormat="false" ht="13.2" hidden="false" customHeight="false" outlineLevel="0" collapsed="false">
      <c r="C519" s="664" t="s">
        <v>412</v>
      </c>
      <c r="D519" s="744" t="s">
        <v>951</v>
      </c>
    </row>
    <row r="520" customFormat="false" ht="13.2" hidden="false" customHeight="false" outlineLevel="0" collapsed="false">
      <c r="C520" s="664" t="s">
        <v>412</v>
      </c>
      <c r="D520" s="744" t="s">
        <v>952</v>
      </c>
    </row>
    <row r="521" customFormat="false" ht="13.2" hidden="false" customHeight="false" outlineLevel="0" collapsed="false">
      <c r="C521" s="664" t="s">
        <v>412</v>
      </c>
      <c r="D521" s="744" t="s">
        <v>953</v>
      </c>
    </row>
    <row r="522" customFormat="false" ht="13.2" hidden="false" customHeight="false" outlineLevel="0" collapsed="false">
      <c r="C522" s="664" t="s">
        <v>412</v>
      </c>
      <c r="D522" s="744" t="s">
        <v>954</v>
      </c>
    </row>
    <row r="523" customFormat="false" ht="13.2" hidden="false" customHeight="false" outlineLevel="0" collapsed="false">
      <c r="C523" s="664" t="s">
        <v>412</v>
      </c>
      <c r="D523" s="744" t="s">
        <v>955</v>
      </c>
    </row>
    <row r="524" customFormat="false" ht="13.2" hidden="false" customHeight="false" outlineLevel="0" collapsed="false">
      <c r="C524" s="664" t="s">
        <v>412</v>
      </c>
      <c r="D524" s="744" t="s">
        <v>956</v>
      </c>
    </row>
    <row r="525" customFormat="false" ht="13.2" hidden="false" customHeight="false" outlineLevel="0" collapsed="false">
      <c r="C525" s="664" t="s">
        <v>412</v>
      </c>
      <c r="D525" s="744" t="s">
        <v>957</v>
      </c>
    </row>
    <row r="526" customFormat="false" ht="13.2" hidden="false" customHeight="false" outlineLevel="0" collapsed="false">
      <c r="C526" s="664" t="s">
        <v>412</v>
      </c>
      <c r="D526" s="744" t="s">
        <v>958</v>
      </c>
    </row>
    <row r="527" customFormat="false" ht="13.2" hidden="false" customHeight="false" outlineLevel="0" collapsed="false">
      <c r="C527" s="664" t="s">
        <v>412</v>
      </c>
      <c r="D527" s="744" t="s">
        <v>959</v>
      </c>
    </row>
    <row r="528" customFormat="false" ht="13.2" hidden="false" customHeight="false" outlineLevel="0" collapsed="false">
      <c r="C528" s="664" t="s">
        <v>412</v>
      </c>
      <c r="D528" s="744" t="s">
        <v>960</v>
      </c>
    </row>
    <row r="529" customFormat="false" ht="13.2" hidden="false" customHeight="false" outlineLevel="0" collapsed="false">
      <c r="C529" s="664" t="s">
        <v>412</v>
      </c>
      <c r="D529" s="744" t="s">
        <v>961</v>
      </c>
    </row>
    <row r="530" customFormat="false" ht="13.2" hidden="false" customHeight="false" outlineLevel="0" collapsed="false">
      <c r="C530" s="664" t="s">
        <v>412</v>
      </c>
      <c r="D530" s="744" t="s">
        <v>962</v>
      </c>
    </row>
    <row r="531" customFormat="false" ht="13.2" hidden="false" customHeight="false" outlineLevel="0" collapsed="false">
      <c r="C531" s="664" t="s">
        <v>412</v>
      </c>
      <c r="D531" s="744" t="s">
        <v>963</v>
      </c>
    </row>
    <row r="532" customFormat="false" ht="13.2" hidden="false" customHeight="false" outlineLevel="0" collapsed="false">
      <c r="C532" s="664" t="s">
        <v>412</v>
      </c>
      <c r="D532" s="744" t="s">
        <v>964</v>
      </c>
    </row>
    <row r="533" customFormat="false" ht="13.2" hidden="false" customHeight="false" outlineLevel="0" collapsed="false">
      <c r="C533" s="664" t="s">
        <v>412</v>
      </c>
      <c r="D533" s="744" t="s">
        <v>965</v>
      </c>
    </row>
    <row r="534" customFormat="false" ht="13.2" hidden="false" customHeight="false" outlineLevel="0" collapsed="false">
      <c r="C534" s="664" t="s">
        <v>412</v>
      </c>
      <c r="D534" s="744" t="s">
        <v>966</v>
      </c>
    </row>
    <row r="535" customFormat="false" ht="13.2" hidden="false" customHeight="false" outlineLevel="0" collapsed="false">
      <c r="C535" s="664" t="s">
        <v>412</v>
      </c>
      <c r="D535" s="744" t="s">
        <v>967</v>
      </c>
    </row>
    <row r="536" customFormat="false" ht="13.2" hidden="false" customHeight="false" outlineLevel="0" collapsed="false">
      <c r="C536" s="664" t="s">
        <v>412</v>
      </c>
      <c r="D536" s="744" t="s">
        <v>968</v>
      </c>
    </row>
    <row r="537" customFormat="false" ht="13.2" hidden="false" customHeight="false" outlineLevel="0" collapsed="false">
      <c r="C537" s="664" t="s">
        <v>412</v>
      </c>
      <c r="D537" s="744" t="s">
        <v>969</v>
      </c>
    </row>
    <row r="538" customFormat="false" ht="13.2" hidden="false" customHeight="false" outlineLevel="0" collapsed="false">
      <c r="C538" s="664" t="s">
        <v>412</v>
      </c>
      <c r="D538" s="744" t="s">
        <v>970</v>
      </c>
    </row>
    <row r="539" customFormat="false" ht="13.2" hidden="false" customHeight="false" outlineLevel="0" collapsed="false">
      <c r="C539" s="664" t="s">
        <v>412</v>
      </c>
      <c r="D539" s="744" t="s">
        <v>971</v>
      </c>
    </row>
    <row r="540" customFormat="false" ht="13.2" hidden="false" customHeight="false" outlineLevel="0" collapsed="false">
      <c r="C540" s="664" t="s">
        <v>412</v>
      </c>
      <c r="D540" s="744" t="s">
        <v>972</v>
      </c>
    </row>
    <row r="541" customFormat="false" ht="13.2" hidden="false" customHeight="false" outlineLevel="0" collapsed="false">
      <c r="C541" s="664" t="s">
        <v>412</v>
      </c>
      <c r="D541" s="744" t="s">
        <v>973</v>
      </c>
    </row>
    <row r="542" customFormat="false" ht="13.2" hidden="false" customHeight="false" outlineLevel="0" collapsed="false">
      <c r="C542" s="664" t="s">
        <v>412</v>
      </c>
      <c r="D542" s="744" t="s">
        <v>974</v>
      </c>
    </row>
    <row r="543" customFormat="false" ht="13.2" hidden="false" customHeight="false" outlineLevel="0" collapsed="false">
      <c r="C543" s="664" t="s">
        <v>412</v>
      </c>
      <c r="D543" s="744" t="s">
        <v>975</v>
      </c>
    </row>
    <row r="544" customFormat="false" ht="13.2" hidden="false" customHeight="false" outlineLevel="0" collapsed="false">
      <c r="C544" s="664" t="s">
        <v>412</v>
      </c>
      <c r="D544" s="744" t="s">
        <v>976</v>
      </c>
    </row>
    <row r="545" customFormat="false" ht="13.2" hidden="false" customHeight="false" outlineLevel="0" collapsed="false">
      <c r="C545" s="664" t="s">
        <v>412</v>
      </c>
      <c r="D545" s="744" t="s">
        <v>977</v>
      </c>
    </row>
    <row r="546" customFormat="false" ht="13.2" hidden="false" customHeight="false" outlineLevel="0" collapsed="false">
      <c r="C546" s="664" t="s">
        <v>412</v>
      </c>
      <c r="D546" s="744" t="s">
        <v>978</v>
      </c>
    </row>
    <row r="547" customFormat="false" ht="13.2" hidden="false" customHeight="false" outlineLevel="0" collapsed="false">
      <c r="C547" s="664" t="s">
        <v>412</v>
      </c>
      <c r="D547" s="744" t="s">
        <v>979</v>
      </c>
    </row>
    <row r="548" customFormat="false" ht="13.2" hidden="false" customHeight="false" outlineLevel="0" collapsed="false">
      <c r="C548" s="664" t="s">
        <v>412</v>
      </c>
      <c r="D548" s="744" t="s">
        <v>980</v>
      </c>
    </row>
    <row r="549" customFormat="false" ht="13.2" hidden="false" customHeight="false" outlineLevel="0" collapsed="false">
      <c r="C549" s="664" t="s">
        <v>412</v>
      </c>
      <c r="D549" s="744" t="s">
        <v>981</v>
      </c>
    </row>
    <row r="550" customFormat="false" ht="13.2" hidden="false" customHeight="false" outlineLevel="0" collapsed="false">
      <c r="C550" s="664" t="s">
        <v>412</v>
      </c>
      <c r="D550" s="744" t="s">
        <v>982</v>
      </c>
    </row>
    <row r="551" customFormat="false" ht="13.2" hidden="false" customHeight="false" outlineLevel="0" collapsed="false">
      <c r="C551" s="664" t="s">
        <v>412</v>
      </c>
      <c r="D551" s="744" t="s">
        <v>983</v>
      </c>
    </row>
    <row r="552" customFormat="false" ht="13.2" hidden="false" customHeight="false" outlineLevel="0" collapsed="false">
      <c r="C552" s="664" t="s">
        <v>412</v>
      </c>
      <c r="D552" s="744" t="s">
        <v>984</v>
      </c>
    </row>
    <row r="553" customFormat="false" ht="13.2" hidden="false" customHeight="false" outlineLevel="0" collapsed="false">
      <c r="C553" s="664" t="s">
        <v>412</v>
      </c>
      <c r="D553" s="744" t="s">
        <v>985</v>
      </c>
    </row>
    <row r="554" customFormat="false" ht="13.2" hidden="false" customHeight="false" outlineLevel="0" collapsed="false">
      <c r="C554" s="664" t="s">
        <v>412</v>
      </c>
      <c r="D554" s="744" t="s">
        <v>986</v>
      </c>
    </row>
    <row r="555" customFormat="false" ht="13.2" hidden="false" customHeight="false" outlineLevel="0" collapsed="false">
      <c r="C555" s="664" t="s">
        <v>412</v>
      </c>
      <c r="D555" s="744" t="s">
        <v>987</v>
      </c>
    </row>
    <row r="556" customFormat="false" ht="13.2" hidden="false" customHeight="false" outlineLevel="0" collapsed="false">
      <c r="C556" s="664" t="s">
        <v>412</v>
      </c>
      <c r="D556" s="744" t="s">
        <v>988</v>
      </c>
    </row>
    <row r="557" customFormat="false" ht="13.2" hidden="false" customHeight="false" outlineLevel="0" collapsed="false">
      <c r="C557" s="664" t="s">
        <v>412</v>
      </c>
      <c r="D557" s="744" t="s">
        <v>989</v>
      </c>
    </row>
    <row r="558" customFormat="false" ht="13.2" hidden="false" customHeight="false" outlineLevel="0" collapsed="false">
      <c r="C558" s="664" t="s">
        <v>412</v>
      </c>
      <c r="D558" s="744" t="s">
        <v>990</v>
      </c>
    </row>
    <row r="559" customFormat="false" ht="13.2" hidden="false" customHeight="false" outlineLevel="0" collapsed="false">
      <c r="C559" s="664" t="s">
        <v>412</v>
      </c>
      <c r="D559" s="744" t="s">
        <v>991</v>
      </c>
    </row>
    <row r="560" customFormat="false" ht="13.2" hidden="false" customHeight="false" outlineLevel="0" collapsed="false">
      <c r="C560" s="664" t="s">
        <v>412</v>
      </c>
      <c r="D560" s="744" t="s">
        <v>992</v>
      </c>
    </row>
    <row r="561" customFormat="false" ht="13.2" hidden="false" customHeight="false" outlineLevel="0" collapsed="false">
      <c r="C561" s="664" t="s">
        <v>412</v>
      </c>
      <c r="D561" s="744" t="s">
        <v>993</v>
      </c>
    </row>
    <row r="562" customFormat="false" ht="13.2" hidden="false" customHeight="false" outlineLevel="0" collapsed="false">
      <c r="C562" s="664" t="s">
        <v>412</v>
      </c>
      <c r="D562" s="744" t="s">
        <v>994</v>
      </c>
    </row>
    <row r="563" customFormat="false" ht="13.2" hidden="false" customHeight="false" outlineLevel="0" collapsed="false">
      <c r="C563" s="664" t="s">
        <v>412</v>
      </c>
      <c r="D563" s="744" t="s">
        <v>995</v>
      </c>
    </row>
    <row r="564" customFormat="false" ht="13.2" hidden="false" customHeight="false" outlineLevel="0" collapsed="false">
      <c r="C564" s="664" t="s">
        <v>412</v>
      </c>
      <c r="D564" s="744" t="s">
        <v>996</v>
      </c>
    </row>
    <row r="565" customFormat="false" ht="13.2" hidden="false" customHeight="false" outlineLevel="0" collapsed="false">
      <c r="C565" s="664" t="s">
        <v>412</v>
      </c>
      <c r="D565" s="744" t="s">
        <v>997</v>
      </c>
    </row>
    <row r="566" customFormat="false" ht="13.2" hidden="false" customHeight="false" outlineLevel="0" collapsed="false">
      <c r="C566" s="664" t="s">
        <v>412</v>
      </c>
      <c r="D566" s="744" t="s">
        <v>998</v>
      </c>
    </row>
    <row r="567" customFormat="false" ht="13.2" hidden="false" customHeight="false" outlineLevel="0" collapsed="false">
      <c r="C567" s="664" t="s">
        <v>412</v>
      </c>
      <c r="D567" s="744" t="s">
        <v>999</v>
      </c>
    </row>
    <row r="568" customFormat="false" ht="13.2" hidden="false" customHeight="false" outlineLevel="0" collapsed="false">
      <c r="C568" s="664" t="s">
        <v>412</v>
      </c>
      <c r="D568" s="744" t="s">
        <v>1000</v>
      </c>
    </row>
    <row r="569" customFormat="false" ht="13.2" hidden="false" customHeight="false" outlineLevel="0" collapsed="false">
      <c r="C569" s="664" t="s">
        <v>412</v>
      </c>
      <c r="D569" s="744" t="s">
        <v>1001</v>
      </c>
    </row>
    <row r="570" customFormat="false" ht="13.2" hidden="false" customHeight="false" outlineLevel="0" collapsed="false">
      <c r="C570" s="664" t="s">
        <v>412</v>
      </c>
      <c r="D570" s="744" t="s">
        <v>1002</v>
      </c>
    </row>
    <row r="571" customFormat="false" ht="13.2" hidden="false" customHeight="false" outlineLevel="0" collapsed="false">
      <c r="C571" s="664" t="s">
        <v>412</v>
      </c>
      <c r="D571" s="744" t="s">
        <v>1003</v>
      </c>
    </row>
    <row r="572" customFormat="false" ht="13.2" hidden="false" customHeight="false" outlineLevel="0" collapsed="false">
      <c r="C572" s="664" t="s">
        <v>412</v>
      </c>
      <c r="D572" s="744" t="s">
        <v>1004</v>
      </c>
    </row>
    <row r="573" customFormat="false" ht="13.2" hidden="false" customHeight="false" outlineLevel="0" collapsed="false">
      <c r="C573" s="664" t="s">
        <v>412</v>
      </c>
      <c r="D573" s="744" t="s">
        <v>1005</v>
      </c>
    </row>
    <row r="574" customFormat="false" ht="13.2" hidden="false" customHeight="false" outlineLevel="0" collapsed="false">
      <c r="C574" s="664" t="s">
        <v>412</v>
      </c>
      <c r="D574" s="744" t="s">
        <v>1006</v>
      </c>
    </row>
    <row r="575" customFormat="false" ht="13.2" hidden="false" customHeight="false" outlineLevel="0" collapsed="false">
      <c r="C575" s="664" t="s">
        <v>412</v>
      </c>
      <c r="D575" s="744" t="s">
        <v>728</v>
      </c>
    </row>
    <row r="576" customFormat="false" ht="13.2" hidden="false" customHeight="false" outlineLevel="0" collapsed="false">
      <c r="C576" s="664" t="s">
        <v>412</v>
      </c>
      <c r="D576" s="744" t="s">
        <v>1007</v>
      </c>
    </row>
    <row r="577" customFormat="false" ht="13.2" hidden="false" customHeight="false" outlineLevel="0" collapsed="false">
      <c r="C577" s="664" t="s">
        <v>412</v>
      </c>
      <c r="D577" s="744" t="s">
        <v>1008</v>
      </c>
    </row>
    <row r="578" customFormat="false" ht="13.2" hidden="false" customHeight="false" outlineLevel="0" collapsed="false">
      <c r="C578" s="664" t="s">
        <v>412</v>
      </c>
      <c r="D578" s="744" t="s">
        <v>1009</v>
      </c>
    </row>
    <row r="579" customFormat="false" ht="13.2" hidden="false" customHeight="false" outlineLevel="0" collapsed="false">
      <c r="C579" s="664" t="s">
        <v>412</v>
      </c>
      <c r="D579" s="744" t="s">
        <v>1010</v>
      </c>
    </row>
    <row r="580" customFormat="false" ht="13.2" hidden="false" customHeight="false" outlineLevel="0" collapsed="false">
      <c r="C580" s="664" t="s">
        <v>412</v>
      </c>
      <c r="D580" s="744" t="s">
        <v>1011</v>
      </c>
    </row>
    <row r="581" customFormat="false" ht="13.2" hidden="false" customHeight="false" outlineLevel="0" collapsed="false">
      <c r="C581" s="664" t="s">
        <v>412</v>
      </c>
      <c r="D581" s="744" t="s">
        <v>1012</v>
      </c>
    </row>
    <row r="582" customFormat="false" ht="13.2" hidden="false" customHeight="false" outlineLevel="0" collapsed="false">
      <c r="C582" s="664" t="s">
        <v>414</v>
      </c>
      <c r="D582" s="744" t="s">
        <v>1013</v>
      </c>
    </row>
    <row r="583" customFormat="false" ht="13.2" hidden="false" customHeight="false" outlineLevel="0" collapsed="false">
      <c r="C583" s="664" t="s">
        <v>414</v>
      </c>
      <c r="D583" s="744" t="s">
        <v>1014</v>
      </c>
    </row>
    <row r="584" customFormat="false" ht="13.2" hidden="false" customHeight="false" outlineLevel="0" collapsed="false">
      <c r="C584" s="664" t="s">
        <v>414</v>
      </c>
      <c r="D584" s="744" t="s">
        <v>1015</v>
      </c>
    </row>
    <row r="585" customFormat="false" ht="13.2" hidden="false" customHeight="false" outlineLevel="0" collapsed="false">
      <c r="C585" s="664" t="s">
        <v>414</v>
      </c>
      <c r="D585" s="744" t="s">
        <v>1016</v>
      </c>
    </row>
    <row r="586" customFormat="false" ht="13.2" hidden="false" customHeight="false" outlineLevel="0" collapsed="false">
      <c r="C586" s="664" t="s">
        <v>414</v>
      </c>
      <c r="D586" s="744" t="s">
        <v>1017</v>
      </c>
    </row>
    <row r="587" customFormat="false" ht="13.2" hidden="false" customHeight="false" outlineLevel="0" collapsed="false">
      <c r="C587" s="664" t="s">
        <v>414</v>
      </c>
      <c r="D587" s="744" t="s">
        <v>1018</v>
      </c>
    </row>
    <row r="588" customFormat="false" ht="13.2" hidden="false" customHeight="false" outlineLevel="0" collapsed="false">
      <c r="C588" s="664" t="s">
        <v>414</v>
      </c>
      <c r="D588" s="744" t="s">
        <v>1019</v>
      </c>
    </row>
    <row r="589" customFormat="false" ht="13.2" hidden="false" customHeight="false" outlineLevel="0" collapsed="false">
      <c r="C589" s="664" t="s">
        <v>414</v>
      </c>
      <c r="D589" s="744" t="s">
        <v>1020</v>
      </c>
    </row>
    <row r="590" customFormat="false" ht="13.2" hidden="false" customHeight="false" outlineLevel="0" collapsed="false">
      <c r="C590" s="664" t="s">
        <v>414</v>
      </c>
      <c r="D590" s="744" t="s">
        <v>1021</v>
      </c>
    </row>
    <row r="591" customFormat="false" ht="13.2" hidden="false" customHeight="false" outlineLevel="0" collapsed="false">
      <c r="C591" s="664" t="s">
        <v>414</v>
      </c>
      <c r="D591" s="744" t="s">
        <v>1022</v>
      </c>
    </row>
    <row r="592" customFormat="false" ht="13.2" hidden="false" customHeight="false" outlineLevel="0" collapsed="false">
      <c r="C592" s="664" t="s">
        <v>414</v>
      </c>
      <c r="D592" s="744" t="s">
        <v>1023</v>
      </c>
    </row>
    <row r="593" customFormat="false" ht="13.2" hidden="false" customHeight="false" outlineLevel="0" collapsed="false">
      <c r="C593" s="664" t="s">
        <v>414</v>
      </c>
      <c r="D593" s="744" t="s">
        <v>1024</v>
      </c>
    </row>
    <row r="594" customFormat="false" ht="13.2" hidden="false" customHeight="false" outlineLevel="0" collapsed="false">
      <c r="C594" s="664" t="s">
        <v>414</v>
      </c>
      <c r="D594" s="744" t="s">
        <v>1025</v>
      </c>
    </row>
    <row r="595" customFormat="false" ht="13.2" hidden="false" customHeight="false" outlineLevel="0" collapsed="false">
      <c r="C595" s="664" t="s">
        <v>414</v>
      </c>
      <c r="D595" s="744" t="s">
        <v>1026</v>
      </c>
    </row>
    <row r="596" customFormat="false" ht="13.2" hidden="false" customHeight="false" outlineLevel="0" collapsed="false">
      <c r="C596" s="664" t="s">
        <v>414</v>
      </c>
      <c r="D596" s="744" t="s">
        <v>1027</v>
      </c>
    </row>
    <row r="597" customFormat="false" ht="13.2" hidden="false" customHeight="false" outlineLevel="0" collapsed="false">
      <c r="C597" s="664" t="s">
        <v>414</v>
      </c>
      <c r="D597" s="744" t="s">
        <v>1028</v>
      </c>
    </row>
    <row r="598" customFormat="false" ht="13.2" hidden="false" customHeight="false" outlineLevel="0" collapsed="false">
      <c r="C598" s="664" t="s">
        <v>414</v>
      </c>
      <c r="D598" s="744" t="s">
        <v>1029</v>
      </c>
    </row>
    <row r="599" customFormat="false" ht="13.2" hidden="false" customHeight="false" outlineLevel="0" collapsed="false">
      <c r="C599" s="664" t="s">
        <v>414</v>
      </c>
      <c r="D599" s="744" t="s">
        <v>1030</v>
      </c>
    </row>
    <row r="600" customFormat="false" ht="13.2" hidden="false" customHeight="false" outlineLevel="0" collapsed="false">
      <c r="C600" s="664" t="s">
        <v>414</v>
      </c>
      <c r="D600" s="744" t="s">
        <v>1031</v>
      </c>
    </row>
    <row r="601" customFormat="false" ht="13.2" hidden="false" customHeight="false" outlineLevel="0" collapsed="false">
      <c r="C601" s="664" t="s">
        <v>414</v>
      </c>
      <c r="D601" s="744" t="s">
        <v>1032</v>
      </c>
    </row>
    <row r="602" customFormat="false" ht="13.2" hidden="false" customHeight="false" outlineLevel="0" collapsed="false">
      <c r="C602" s="664" t="s">
        <v>414</v>
      </c>
      <c r="D602" s="744" t="s">
        <v>1033</v>
      </c>
    </row>
    <row r="603" customFormat="false" ht="13.2" hidden="false" customHeight="false" outlineLevel="0" collapsed="false">
      <c r="C603" s="664" t="s">
        <v>414</v>
      </c>
      <c r="D603" s="744" t="s">
        <v>1034</v>
      </c>
    </row>
    <row r="604" customFormat="false" ht="13.2" hidden="false" customHeight="false" outlineLevel="0" collapsed="false">
      <c r="C604" s="664" t="s">
        <v>414</v>
      </c>
      <c r="D604" s="744" t="s">
        <v>1035</v>
      </c>
    </row>
    <row r="605" customFormat="false" ht="13.2" hidden="false" customHeight="false" outlineLevel="0" collapsed="false">
      <c r="C605" s="664" t="s">
        <v>414</v>
      </c>
      <c r="D605" s="744" t="s">
        <v>1036</v>
      </c>
    </row>
    <row r="606" customFormat="false" ht="13.2" hidden="false" customHeight="false" outlineLevel="0" collapsed="false">
      <c r="C606" s="664" t="s">
        <v>414</v>
      </c>
      <c r="D606" s="744" t="s">
        <v>1037</v>
      </c>
    </row>
    <row r="607" customFormat="false" ht="13.2" hidden="false" customHeight="false" outlineLevel="0" collapsed="false">
      <c r="C607" s="664" t="s">
        <v>414</v>
      </c>
      <c r="D607" s="744" t="s">
        <v>1038</v>
      </c>
    </row>
    <row r="608" customFormat="false" ht="13.2" hidden="false" customHeight="false" outlineLevel="0" collapsed="false">
      <c r="C608" s="664" t="s">
        <v>414</v>
      </c>
      <c r="D608" s="744" t="s">
        <v>1039</v>
      </c>
    </row>
    <row r="609" customFormat="false" ht="13.2" hidden="false" customHeight="false" outlineLevel="0" collapsed="false">
      <c r="C609" s="664" t="s">
        <v>414</v>
      </c>
      <c r="D609" s="744" t="s">
        <v>1040</v>
      </c>
    </row>
    <row r="610" customFormat="false" ht="13.2" hidden="false" customHeight="false" outlineLevel="0" collapsed="false">
      <c r="C610" s="664" t="s">
        <v>414</v>
      </c>
      <c r="D610" s="744" t="s">
        <v>1041</v>
      </c>
    </row>
    <row r="611" customFormat="false" ht="13.2" hidden="false" customHeight="false" outlineLevel="0" collapsed="false">
      <c r="C611" s="664" t="s">
        <v>414</v>
      </c>
      <c r="D611" s="744" t="s">
        <v>1042</v>
      </c>
    </row>
    <row r="612" customFormat="false" ht="13.2" hidden="false" customHeight="false" outlineLevel="0" collapsed="false">
      <c r="C612" s="664" t="s">
        <v>414</v>
      </c>
      <c r="D612" s="744" t="s">
        <v>1043</v>
      </c>
    </row>
    <row r="613" customFormat="false" ht="13.2" hidden="false" customHeight="false" outlineLevel="0" collapsed="false">
      <c r="C613" s="664" t="s">
        <v>414</v>
      </c>
      <c r="D613" s="744" t="s">
        <v>1044</v>
      </c>
    </row>
    <row r="614" customFormat="false" ht="13.2" hidden="false" customHeight="false" outlineLevel="0" collapsed="false">
      <c r="C614" s="664" t="s">
        <v>414</v>
      </c>
      <c r="D614" s="744" t="s">
        <v>1045</v>
      </c>
    </row>
    <row r="615" customFormat="false" ht="13.2" hidden="false" customHeight="false" outlineLevel="0" collapsed="false">
      <c r="C615" s="664" t="s">
        <v>414</v>
      </c>
      <c r="D615" s="744" t="s">
        <v>1046</v>
      </c>
    </row>
    <row r="616" customFormat="false" ht="13.2" hidden="false" customHeight="false" outlineLevel="0" collapsed="false">
      <c r="C616" s="664" t="s">
        <v>414</v>
      </c>
      <c r="D616" s="744" t="s">
        <v>1047</v>
      </c>
    </row>
    <row r="617" customFormat="false" ht="13.2" hidden="false" customHeight="false" outlineLevel="0" collapsed="false">
      <c r="C617" s="664" t="s">
        <v>414</v>
      </c>
      <c r="D617" s="744" t="s">
        <v>1048</v>
      </c>
    </row>
    <row r="618" customFormat="false" ht="13.2" hidden="false" customHeight="false" outlineLevel="0" collapsed="false">
      <c r="C618" s="664" t="s">
        <v>414</v>
      </c>
      <c r="D618" s="744" t="s">
        <v>1049</v>
      </c>
    </row>
    <row r="619" customFormat="false" ht="13.2" hidden="false" customHeight="false" outlineLevel="0" collapsed="false">
      <c r="C619" s="664" t="s">
        <v>414</v>
      </c>
      <c r="D619" s="744" t="s">
        <v>1050</v>
      </c>
    </row>
    <row r="620" customFormat="false" ht="13.2" hidden="false" customHeight="false" outlineLevel="0" collapsed="false">
      <c r="C620" s="664" t="s">
        <v>414</v>
      </c>
      <c r="D620" s="744" t="s">
        <v>1051</v>
      </c>
    </row>
    <row r="621" customFormat="false" ht="13.2" hidden="false" customHeight="false" outlineLevel="0" collapsed="false">
      <c r="C621" s="664" t="s">
        <v>414</v>
      </c>
      <c r="D621" s="744" t="s">
        <v>1052</v>
      </c>
    </row>
    <row r="622" customFormat="false" ht="13.2" hidden="false" customHeight="false" outlineLevel="0" collapsed="false">
      <c r="C622" s="664" t="s">
        <v>414</v>
      </c>
      <c r="D622" s="744" t="s">
        <v>1053</v>
      </c>
    </row>
    <row r="623" customFormat="false" ht="13.2" hidden="false" customHeight="false" outlineLevel="0" collapsed="false">
      <c r="C623" s="664" t="s">
        <v>414</v>
      </c>
      <c r="D623" s="744" t="s">
        <v>1054</v>
      </c>
    </row>
    <row r="624" customFormat="false" ht="13.2" hidden="false" customHeight="false" outlineLevel="0" collapsed="false">
      <c r="C624" s="664" t="s">
        <v>414</v>
      </c>
      <c r="D624" s="744" t="s">
        <v>1055</v>
      </c>
    </row>
    <row r="625" customFormat="false" ht="13.2" hidden="false" customHeight="false" outlineLevel="0" collapsed="false">
      <c r="C625" s="664" t="s">
        <v>414</v>
      </c>
      <c r="D625" s="744" t="s">
        <v>1056</v>
      </c>
    </row>
    <row r="626" customFormat="false" ht="13.2" hidden="false" customHeight="false" outlineLevel="0" collapsed="false">
      <c r="C626" s="664" t="s">
        <v>414</v>
      </c>
      <c r="D626" s="744" t="s">
        <v>1057</v>
      </c>
    </row>
    <row r="627" customFormat="false" ht="13.2" hidden="false" customHeight="false" outlineLevel="0" collapsed="false">
      <c r="C627" s="664" t="s">
        <v>414</v>
      </c>
      <c r="D627" s="744" t="s">
        <v>1058</v>
      </c>
    </row>
    <row r="628" customFormat="false" ht="13.2" hidden="false" customHeight="false" outlineLevel="0" collapsed="false">
      <c r="C628" s="664" t="s">
        <v>414</v>
      </c>
      <c r="D628" s="744" t="s">
        <v>1059</v>
      </c>
    </row>
    <row r="629" customFormat="false" ht="13.2" hidden="false" customHeight="false" outlineLevel="0" collapsed="false">
      <c r="C629" s="664" t="s">
        <v>414</v>
      </c>
      <c r="D629" s="744" t="s">
        <v>1060</v>
      </c>
    </row>
    <row r="630" customFormat="false" ht="13.2" hidden="false" customHeight="false" outlineLevel="0" collapsed="false">
      <c r="C630" s="664" t="s">
        <v>414</v>
      </c>
      <c r="D630" s="744" t="s">
        <v>1061</v>
      </c>
    </row>
    <row r="631" customFormat="false" ht="13.2" hidden="false" customHeight="false" outlineLevel="0" collapsed="false">
      <c r="C631" s="664" t="s">
        <v>414</v>
      </c>
      <c r="D631" s="744" t="s">
        <v>1062</v>
      </c>
    </row>
    <row r="632" customFormat="false" ht="13.2" hidden="false" customHeight="false" outlineLevel="0" collapsed="false">
      <c r="C632" s="664" t="s">
        <v>414</v>
      </c>
      <c r="D632" s="744" t="s">
        <v>1063</v>
      </c>
    </row>
    <row r="633" customFormat="false" ht="13.2" hidden="false" customHeight="false" outlineLevel="0" collapsed="false">
      <c r="C633" s="664" t="s">
        <v>414</v>
      </c>
      <c r="D633" s="744" t="s">
        <v>1064</v>
      </c>
    </row>
    <row r="634" customFormat="false" ht="13.2" hidden="false" customHeight="false" outlineLevel="0" collapsed="false">
      <c r="C634" s="664" t="s">
        <v>414</v>
      </c>
      <c r="D634" s="744" t="s">
        <v>1065</v>
      </c>
    </row>
    <row r="635" customFormat="false" ht="13.2" hidden="false" customHeight="false" outlineLevel="0" collapsed="false">
      <c r="C635" s="664" t="s">
        <v>414</v>
      </c>
      <c r="D635" s="744" t="s">
        <v>1066</v>
      </c>
    </row>
    <row r="636" customFormat="false" ht="13.2" hidden="false" customHeight="false" outlineLevel="0" collapsed="false">
      <c r="C636" s="664" t="s">
        <v>416</v>
      </c>
      <c r="D636" s="744" t="s">
        <v>1067</v>
      </c>
    </row>
    <row r="637" customFormat="false" ht="13.2" hidden="false" customHeight="false" outlineLevel="0" collapsed="false">
      <c r="C637" s="664" t="s">
        <v>416</v>
      </c>
      <c r="D637" s="744" t="s">
        <v>1068</v>
      </c>
    </row>
    <row r="638" customFormat="false" ht="13.2" hidden="false" customHeight="false" outlineLevel="0" collapsed="false">
      <c r="C638" s="664" t="s">
        <v>416</v>
      </c>
      <c r="D638" s="744" t="s">
        <v>1069</v>
      </c>
    </row>
    <row r="639" customFormat="false" ht="13.2" hidden="false" customHeight="false" outlineLevel="0" collapsed="false">
      <c r="C639" s="664" t="s">
        <v>416</v>
      </c>
      <c r="D639" s="744" t="s">
        <v>1070</v>
      </c>
    </row>
    <row r="640" customFormat="false" ht="13.2" hidden="false" customHeight="false" outlineLevel="0" collapsed="false">
      <c r="C640" s="664" t="s">
        <v>416</v>
      </c>
      <c r="D640" s="744" t="s">
        <v>1071</v>
      </c>
    </row>
    <row r="641" customFormat="false" ht="13.2" hidden="false" customHeight="false" outlineLevel="0" collapsed="false">
      <c r="C641" s="664" t="s">
        <v>416</v>
      </c>
      <c r="D641" s="744" t="s">
        <v>1072</v>
      </c>
    </row>
    <row r="642" customFormat="false" ht="13.2" hidden="false" customHeight="false" outlineLevel="0" collapsed="false">
      <c r="C642" s="664" t="s">
        <v>416</v>
      </c>
      <c r="D642" s="744" t="s">
        <v>1073</v>
      </c>
    </row>
    <row r="643" customFormat="false" ht="13.2" hidden="false" customHeight="false" outlineLevel="0" collapsed="false">
      <c r="C643" s="664" t="s">
        <v>416</v>
      </c>
      <c r="D643" s="744" t="s">
        <v>1074</v>
      </c>
    </row>
    <row r="644" customFormat="false" ht="13.2" hidden="false" customHeight="false" outlineLevel="0" collapsed="false">
      <c r="C644" s="664" t="s">
        <v>416</v>
      </c>
      <c r="D644" s="744" t="s">
        <v>1075</v>
      </c>
    </row>
    <row r="645" customFormat="false" ht="13.2" hidden="false" customHeight="false" outlineLevel="0" collapsed="false">
      <c r="C645" s="664" t="s">
        <v>416</v>
      </c>
      <c r="D645" s="744" t="s">
        <v>1076</v>
      </c>
    </row>
    <row r="646" customFormat="false" ht="13.2" hidden="false" customHeight="false" outlineLevel="0" collapsed="false">
      <c r="C646" s="664" t="s">
        <v>416</v>
      </c>
      <c r="D646" s="744" t="s">
        <v>1077</v>
      </c>
    </row>
    <row r="647" customFormat="false" ht="13.2" hidden="false" customHeight="false" outlineLevel="0" collapsed="false">
      <c r="C647" s="664" t="s">
        <v>416</v>
      </c>
      <c r="D647" s="744" t="s">
        <v>1078</v>
      </c>
    </row>
    <row r="648" customFormat="false" ht="13.2" hidden="false" customHeight="false" outlineLevel="0" collapsed="false">
      <c r="C648" s="664" t="s">
        <v>416</v>
      </c>
      <c r="D648" s="744" t="s">
        <v>1079</v>
      </c>
    </row>
    <row r="649" customFormat="false" ht="13.2" hidden="false" customHeight="false" outlineLevel="0" collapsed="false">
      <c r="C649" s="664" t="s">
        <v>416</v>
      </c>
      <c r="D649" s="744" t="s">
        <v>1080</v>
      </c>
    </row>
    <row r="650" customFormat="false" ht="13.2" hidden="false" customHeight="false" outlineLevel="0" collapsed="false">
      <c r="C650" s="664" t="s">
        <v>416</v>
      </c>
      <c r="D650" s="744" t="s">
        <v>1081</v>
      </c>
    </row>
    <row r="651" customFormat="false" ht="13.2" hidden="false" customHeight="false" outlineLevel="0" collapsed="false">
      <c r="C651" s="664" t="s">
        <v>416</v>
      </c>
      <c r="D651" s="744" t="s">
        <v>1082</v>
      </c>
    </row>
    <row r="652" customFormat="false" ht="13.2" hidden="false" customHeight="false" outlineLevel="0" collapsed="false">
      <c r="C652" s="664" t="s">
        <v>416</v>
      </c>
      <c r="D652" s="744" t="s">
        <v>1083</v>
      </c>
    </row>
    <row r="653" customFormat="false" ht="13.2" hidden="false" customHeight="false" outlineLevel="0" collapsed="false">
      <c r="C653" s="664" t="s">
        <v>416</v>
      </c>
      <c r="D653" s="744" t="s">
        <v>1084</v>
      </c>
    </row>
    <row r="654" customFormat="false" ht="13.2" hidden="false" customHeight="false" outlineLevel="0" collapsed="false">
      <c r="C654" s="664" t="s">
        <v>416</v>
      </c>
      <c r="D654" s="744" t="s">
        <v>1085</v>
      </c>
    </row>
    <row r="655" customFormat="false" ht="13.2" hidden="false" customHeight="false" outlineLevel="0" collapsed="false">
      <c r="C655" s="664" t="s">
        <v>416</v>
      </c>
      <c r="D655" s="744" t="s">
        <v>1086</v>
      </c>
    </row>
    <row r="656" customFormat="false" ht="13.2" hidden="false" customHeight="false" outlineLevel="0" collapsed="false">
      <c r="C656" s="664" t="s">
        <v>416</v>
      </c>
      <c r="D656" s="744" t="s">
        <v>1087</v>
      </c>
    </row>
    <row r="657" customFormat="false" ht="13.2" hidden="false" customHeight="false" outlineLevel="0" collapsed="false">
      <c r="C657" s="664" t="s">
        <v>416</v>
      </c>
      <c r="D657" s="744" t="s">
        <v>1088</v>
      </c>
    </row>
    <row r="658" customFormat="false" ht="13.2" hidden="false" customHeight="false" outlineLevel="0" collapsed="false">
      <c r="C658" s="664" t="s">
        <v>416</v>
      </c>
      <c r="D658" s="744" t="s">
        <v>1089</v>
      </c>
    </row>
    <row r="659" customFormat="false" ht="13.2" hidden="false" customHeight="false" outlineLevel="0" collapsed="false">
      <c r="C659" s="664" t="s">
        <v>416</v>
      </c>
      <c r="D659" s="744" t="s">
        <v>1090</v>
      </c>
    </row>
    <row r="660" customFormat="false" ht="13.2" hidden="false" customHeight="false" outlineLevel="0" collapsed="false">
      <c r="C660" s="664" t="s">
        <v>416</v>
      </c>
      <c r="D660" s="744" t="s">
        <v>1091</v>
      </c>
    </row>
    <row r="661" customFormat="false" ht="13.2" hidden="false" customHeight="false" outlineLevel="0" collapsed="false">
      <c r="C661" s="664" t="s">
        <v>416</v>
      </c>
      <c r="D661" s="744" t="s">
        <v>1092</v>
      </c>
    </row>
    <row r="662" customFormat="false" ht="13.2" hidden="false" customHeight="false" outlineLevel="0" collapsed="false">
      <c r="C662" s="664" t="s">
        <v>416</v>
      </c>
      <c r="D662" s="744" t="s">
        <v>1093</v>
      </c>
    </row>
    <row r="663" customFormat="false" ht="13.2" hidden="false" customHeight="false" outlineLevel="0" collapsed="false">
      <c r="C663" s="664" t="s">
        <v>416</v>
      </c>
      <c r="D663" s="744" t="s">
        <v>1094</v>
      </c>
    </row>
    <row r="664" customFormat="false" ht="13.2" hidden="false" customHeight="false" outlineLevel="0" collapsed="false">
      <c r="C664" s="664" t="s">
        <v>416</v>
      </c>
      <c r="D664" s="744" t="s">
        <v>1095</v>
      </c>
    </row>
    <row r="665" customFormat="false" ht="13.2" hidden="false" customHeight="false" outlineLevel="0" collapsed="false">
      <c r="C665" s="664" t="s">
        <v>416</v>
      </c>
      <c r="D665" s="744" t="s">
        <v>1096</v>
      </c>
    </row>
    <row r="666" customFormat="false" ht="13.2" hidden="false" customHeight="false" outlineLevel="0" collapsed="false">
      <c r="C666" s="664" t="s">
        <v>416</v>
      </c>
      <c r="D666" s="744" t="s">
        <v>1097</v>
      </c>
    </row>
    <row r="667" customFormat="false" ht="13.2" hidden="false" customHeight="false" outlineLevel="0" collapsed="false">
      <c r="C667" s="664" t="s">
        <v>416</v>
      </c>
      <c r="D667" s="744" t="s">
        <v>1098</v>
      </c>
    </row>
    <row r="668" customFormat="false" ht="13.2" hidden="false" customHeight="false" outlineLevel="0" collapsed="false">
      <c r="C668" s="664" t="s">
        <v>416</v>
      </c>
      <c r="D668" s="744" t="s">
        <v>1099</v>
      </c>
    </row>
    <row r="669" customFormat="false" ht="13.2" hidden="false" customHeight="false" outlineLevel="0" collapsed="false">
      <c r="C669" s="664" t="s">
        <v>416</v>
      </c>
      <c r="D669" s="744" t="s">
        <v>1100</v>
      </c>
    </row>
    <row r="670" customFormat="false" ht="13.2" hidden="false" customHeight="false" outlineLevel="0" collapsed="false">
      <c r="C670" s="664" t="s">
        <v>416</v>
      </c>
      <c r="D670" s="744" t="s">
        <v>1101</v>
      </c>
    </row>
    <row r="671" customFormat="false" ht="13.2" hidden="false" customHeight="false" outlineLevel="0" collapsed="false">
      <c r="C671" s="664" t="s">
        <v>416</v>
      </c>
      <c r="D671" s="744" t="s">
        <v>1102</v>
      </c>
    </row>
    <row r="672" customFormat="false" ht="13.2" hidden="false" customHeight="false" outlineLevel="0" collapsed="false">
      <c r="C672" s="664" t="s">
        <v>416</v>
      </c>
      <c r="D672" s="744" t="s">
        <v>1103</v>
      </c>
    </row>
    <row r="673" customFormat="false" ht="13.2" hidden="false" customHeight="false" outlineLevel="0" collapsed="false">
      <c r="C673" s="664" t="s">
        <v>416</v>
      </c>
      <c r="D673" s="744" t="s">
        <v>1104</v>
      </c>
    </row>
    <row r="674" customFormat="false" ht="13.2" hidden="false" customHeight="false" outlineLevel="0" collapsed="false">
      <c r="C674" s="664" t="s">
        <v>416</v>
      </c>
      <c r="D674" s="744" t="s">
        <v>1105</v>
      </c>
    </row>
    <row r="675" customFormat="false" ht="13.2" hidden="false" customHeight="false" outlineLevel="0" collapsed="false">
      <c r="C675" s="664" t="s">
        <v>416</v>
      </c>
      <c r="D675" s="744" t="s">
        <v>1106</v>
      </c>
    </row>
    <row r="676" customFormat="false" ht="13.2" hidden="false" customHeight="false" outlineLevel="0" collapsed="false">
      <c r="C676" s="664" t="s">
        <v>416</v>
      </c>
      <c r="D676" s="744" t="s">
        <v>1107</v>
      </c>
    </row>
    <row r="677" customFormat="false" ht="13.2" hidden="false" customHeight="false" outlineLevel="0" collapsed="false">
      <c r="C677" s="664" t="s">
        <v>416</v>
      </c>
      <c r="D677" s="744" t="s">
        <v>1108</v>
      </c>
    </row>
    <row r="678" customFormat="false" ht="13.2" hidden="false" customHeight="false" outlineLevel="0" collapsed="false">
      <c r="C678" s="664" t="s">
        <v>416</v>
      </c>
      <c r="D678" s="744" t="s">
        <v>1109</v>
      </c>
    </row>
    <row r="679" customFormat="false" ht="13.2" hidden="false" customHeight="false" outlineLevel="0" collapsed="false">
      <c r="C679" s="664" t="s">
        <v>416</v>
      </c>
      <c r="D679" s="744" t="s">
        <v>1110</v>
      </c>
    </row>
    <row r="680" customFormat="false" ht="13.2" hidden="false" customHeight="false" outlineLevel="0" collapsed="false">
      <c r="C680" s="664" t="s">
        <v>416</v>
      </c>
      <c r="D680" s="744" t="s">
        <v>1111</v>
      </c>
    </row>
    <row r="681" customFormat="false" ht="13.2" hidden="false" customHeight="false" outlineLevel="0" collapsed="false">
      <c r="C681" s="664" t="s">
        <v>416</v>
      </c>
      <c r="D681" s="744" t="s">
        <v>1112</v>
      </c>
    </row>
    <row r="682" customFormat="false" ht="13.2" hidden="false" customHeight="false" outlineLevel="0" collapsed="false">
      <c r="C682" s="664" t="s">
        <v>416</v>
      </c>
      <c r="D682" s="744" t="s">
        <v>1113</v>
      </c>
    </row>
    <row r="683" customFormat="false" ht="13.2" hidden="false" customHeight="false" outlineLevel="0" collapsed="false">
      <c r="C683" s="664" t="s">
        <v>416</v>
      </c>
      <c r="D683" s="744" t="s">
        <v>1114</v>
      </c>
    </row>
    <row r="684" customFormat="false" ht="13.2" hidden="false" customHeight="false" outlineLevel="0" collapsed="false">
      <c r="C684" s="664" t="s">
        <v>416</v>
      </c>
      <c r="D684" s="744" t="s">
        <v>1115</v>
      </c>
    </row>
    <row r="685" customFormat="false" ht="13.2" hidden="false" customHeight="false" outlineLevel="0" collapsed="false">
      <c r="C685" s="664" t="s">
        <v>416</v>
      </c>
      <c r="D685" s="744" t="s">
        <v>1116</v>
      </c>
    </row>
    <row r="686" customFormat="false" ht="13.2" hidden="false" customHeight="false" outlineLevel="0" collapsed="false">
      <c r="C686" s="664" t="s">
        <v>416</v>
      </c>
      <c r="D686" s="744" t="s">
        <v>1117</v>
      </c>
    </row>
    <row r="687" customFormat="false" ht="13.2" hidden="false" customHeight="false" outlineLevel="0" collapsed="false">
      <c r="C687" s="664" t="s">
        <v>416</v>
      </c>
      <c r="D687" s="744" t="s">
        <v>1118</v>
      </c>
    </row>
    <row r="688" customFormat="false" ht="13.2" hidden="false" customHeight="false" outlineLevel="0" collapsed="false">
      <c r="C688" s="664" t="s">
        <v>416</v>
      </c>
      <c r="D688" s="744" t="s">
        <v>1119</v>
      </c>
    </row>
    <row r="689" customFormat="false" ht="13.2" hidden="false" customHeight="false" outlineLevel="0" collapsed="false">
      <c r="C689" s="664" t="s">
        <v>416</v>
      </c>
      <c r="D689" s="744" t="s">
        <v>1120</v>
      </c>
    </row>
    <row r="690" customFormat="false" ht="13.2" hidden="false" customHeight="false" outlineLevel="0" collapsed="false">
      <c r="C690" s="664" t="s">
        <v>416</v>
      </c>
      <c r="D690" s="744" t="s">
        <v>1121</v>
      </c>
    </row>
    <row r="691" customFormat="false" ht="13.2" hidden="false" customHeight="false" outlineLevel="0" collapsed="false">
      <c r="C691" s="664" t="s">
        <v>416</v>
      </c>
      <c r="D691" s="744" t="s">
        <v>1122</v>
      </c>
    </row>
    <row r="692" customFormat="false" ht="13.2" hidden="false" customHeight="false" outlineLevel="0" collapsed="false">
      <c r="C692" s="664" t="s">
        <v>416</v>
      </c>
      <c r="D692" s="744" t="s">
        <v>1123</v>
      </c>
    </row>
    <row r="693" customFormat="false" ht="13.2" hidden="false" customHeight="false" outlineLevel="0" collapsed="false">
      <c r="C693" s="664" t="s">
        <v>416</v>
      </c>
      <c r="D693" s="744" t="s">
        <v>1124</v>
      </c>
    </row>
    <row r="694" customFormat="false" ht="13.2" hidden="false" customHeight="false" outlineLevel="0" collapsed="false">
      <c r="C694" s="664" t="s">
        <v>416</v>
      </c>
      <c r="D694" s="744" t="s">
        <v>1125</v>
      </c>
    </row>
    <row r="695" customFormat="false" ht="13.2" hidden="false" customHeight="false" outlineLevel="0" collapsed="false">
      <c r="C695" s="664" t="s">
        <v>416</v>
      </c>
      <c r="D695" s="744" t="s">
        <v>1126</v>
      </c>
    </row>
    <row r="696" customFormat="false" ht="13.2" hidden="false" customHeight="false" outlineLevel="0" collapsed="false">
      <c r="C696" s="664" t="s">
        <v>416</v>
      </c>
      <c r="D696" s="744" t="s">
        <v>1127</v>
      </c>
    </row>
    <row r="697" customFormat="false" ht="13.2" hidden="false" customHeight="false" outlineLevel="0" collapsed="false">
      <c r="C697" s="664" t="s">
        <v>416</v>
      </c>
      <c r="D697" s="744" t="s">
        <v>1128</v>
      </c>
    </row>
    <row r="698" customFormat="false" ht="13.2" hidden="false" customHeight="false" outlineLevel="0" collapsed="false">
      <c r="C698" s="664" t="s">
        <v>418</v>
      </c>
      <c r="D698" s="744" t="s">
        <v>1129</v>
      </c>
    </row>
    <row r="699" customFormat="false" ht="13.2" hidden="false" customHeight="false" outlineLevel="0" collapsed="false">
      <c r="C699" s="664" t="s">
        <v>418</v>
      </c>
      <c r="D699" s="744" t="s">
        <v>1130</v>
      </c>
    </row>
    <row r="700" customFormat="false" ht="13.2" hidden="false" customHeight="false" outlineLevel="0" collapsed="false">
      <c r="C700" s="664" t="s">
        <v>418</v>
      </c>
      <c r="D700" s="744" t="s">
        <v>1131</v>
      </c>
    </row>
    <row r="701" customFormat="false" ht="13.2" hidden="false" customHeight="false" outlineLevel="0" collapsed="false">
      <c r="C701" s="664" t="s">
        <v>418</v>
      </c>
      <c r="D701" s="744" t="s">
        <v>1132</v>
      </c>
    </row>
    <row r="702" customFormat="false" ht="13.2" hidden="false" customHeight="false" outlineLevel="0" collapsed="false">
      <c r="C702" s="664" t="s">
        <v>418</v>
      </c>
      <c r="D702" s="744" t="s">
        <v>1133</v>
      </c>
    </row>
    <row r="703" customFormat="false" ht="13.2" hidden="false" customHeight="false" outlineLevel="0" collapsed="false">
      <c r="C703" s="664" t="s">
        <v>418</v>
      </c>
      <c r="D703" s="744" t="s">
        <v>1134</v>
      </c>
    </row>
    <row r="704" customFormat="false" ht="13.2" hidden="false" customHeight="false" outlineLevel="0" collapsed="false">
      <c r="C704" s="664" t="s">
        <v>418</v>
      </c>
      <c r="D704" s="744" t="s">
        <v>1135</v>
      </c>
    </row>
    <row r="705" customFormat="false" ht="13.2" hidden="false" customHeight="false" outlineLevel="0" collapsed="false">
      <c r="C705" s="664" t="s">
        <v>418</v>
      </c>
      <c r="D705" s="744" t="s">
        <v>1136</v>
      </c>
    </row>
    <row r="706" customFormat="false" ht="13.2" hidden="false" customHeight="false" outlineLevel="0" collapsed="false">
      <c r="C706" s="664" t="s">
        <v>418</v>
      </c>
      <c r="D706" s="744" t="s">
        <v>1137</v>
      </c>
    </row>
    <row r="707" customFormat="false" ht="13.2" hidden="false" customHeight="false" outlineLevel="0" collapsed="false">
      <c r="C707" s="664" t="s">
        <v>418</v>
      </c>
      <c r="D707" s="744" t="s">
        <v>1138</v>
      </c>
    </row>
    <row r="708" customFormat="false" ht="13.2" hidden="false" customHeight="false" outlineLevel="0" collapsed="false">
      <c r="C708" s="664" t="s">
        <v>418</v>
      </c>
      <c r="D708" s="744" t="s">
        <v>1139</v>
      </c>
    </row>
    <row r="709" customFormat="false" ht="13.2" hidden="false" customHeight="false" outlineLevel="0" collapsed="false">
      <c r="C709" s="664" t="s">
        <v>418</v>
      </c>
      <c r="D709" s="744" t="s">
        <v>1140</v>
      </c>
    </row>
    <row r="710" customFormat="false" ht="13.2" hidden="false" customHeight="false" outlineLevel="0" collapsed="false">
      <c r="C710" s="664" t="s">
        <v>418</v>
      </c>
      <c r="D710" s="744" t="s">
        <v>1141</v>
      </c>
    </row>
    <row r="711" customFormat="false" ht="13.2" hidden="false" customHeight="false" outlineLevel="0" collapsed="false">
      <c r="C711" s="664" t="s">
        <v>418</v>
      </c>
      <c r="D711" s="744" t="s">
        <v>1142</v>
      </c>
    </row>
    <row r="712" customFormat="false" ht="13.2" hidden="false" customHeight="false" outlineLevel="0" collapsed="false">
      <c r="C712" s="664" t="s">
        <v>418</v>
      </c>
      <c r="D712" s="744" t="s">
        <v>1143</v>
      </c>
    </row>
    <row r="713" customFormat="false" ht="13.2" hidden="false" customHeight="false" outlineLevel="0" collapsed="false">
      <c r="C713" s="664" t="s">
        <v>418</v>
      </c>
      <c r="D713" s="744" t="s">
        <v>1144</v>
      </c>
    </row>
    <row r="714" customFormat="false" ht="13.2" hidden="false" customHeight="false" outlineLevel="0" collapsed="false">
      <c r="C714" s="664" t="s">
        <v>418</v>
      </c>
      <c r="D714" s="744" t="s">
        <v>1145</v>
      </c>
    </row>
    <row r="715" customFormat="false" ht="13.2" hidden="false" customHeight="false" outlineLevel="0" collapsed="false">
      <c r="C715" s="664" t="s">
        <v>418</v>
      </c>
      <c r="D715" s="744" t="s">
        <v>1146</v>
      </c>
    </row>
    <row r="716" customFormat="false" ht="13.2" hidden="false" customHeight="false" outlineLevel="0" collapsed="false">
      <c r="C716" s="664" t="s">
        <v>418</v>
      </c>
      <c r="D716" s="744" t="s">
        <v>1147</v>
      </c>
    </row>
    <row r="717" customFormat="false" ht="13.2" hidden="false" customHeight="false" outlineLevel="0" collapsed="false">
      <c r="C717" s="664" t="s">
        <v>418</v>
      </c>
      <c r="D717" s="744" t="s">
        <v>1148</v>
      </c>
    </row>
    <row r="718" customFormat="false" ht="13.2" hidden="false" customHeight="false" outlineLevel="0" collapsed="false">
      <c r="C718" s="664" t="s">
        <v>418</v>
      </c>
      <c r="D718" s="744" t="s">
        <v>1149</v>
      </c>
    </row>
    <row r="719" customFormat="false" ht="13.2" hidden="false" customHeight="false" outlineLevel="0" collapsed="false">
      <c r="C719" s="664" t="s">
        <v>418</v>
      </c>
      <c r="D719" s="744" t="s">
        <v>1150</v>
      </c>
    </row>
    <row r="720" customFormat="false" ht="13.2" hidden="false" customHeight="false" outlineLevel="0" collapsed="false">
      <c r="C720" s="664" t="s">
        <v>418</v>
      </c>
      <c r="D720" s="744" t="s">
        <v>1151</v>
      </c>
    </row>
    <row r="721" customFormat="false" ht="13.2" hidden="false" customHeight="false" outlineLevel="0" collapsed="false">
      <c r="C721" s="664" t="s">
        <v>418</v>
      </c>
      <c r="D721" s="744" t="s">
        <v>1152</v>
      </c>
    </row>
    <row r="722" customFormat="false" ht="13.2" hidden="false" customHeight="false" outlineLevel="0" collapsed="false">
      <c r="C722" s="664" t="s">
        <v>418</v>
      </c>
      <c r="D722" s="744" t="s">
        <v>1153</v>
      </c>
    </row>
    <row r="723" customFormat="false" ht="13.2" hidden="false" customHeight="false" outlineLevel="0" collapsed="false">
      <c r="C723" s="664" t="s">
        <v>418</v>
      </c>
      <c r="D723" s="744" t="s">
        <v>1154</v>
      </c>
    </row>
    <row r="724" customFormat="false" ht="13.2" hidden="false" customHeight="false" outlineLevel="0" collapsed="false">
      <c r="C724" s="664" t="s">
        <v>418</v>
      </c>
      <c r="D724" s="744" t="s">
        <v>1155</v>
      </c>
    </row>
    <row r="725" customFormat="false" ht="13.2" hidden="false" customHeight="false" outlineLevel="0" collapsed="false">
      <c r="C725" s="664" t="s">
        <v>418</v>
      </c>
      <c r="D725" s="744" t="s">
        <v>1156</v>
      </c>
    </row>
    <row r="726" customFormat="false" ht="13.2" hidden="false" customHeight="false" outlineLevel="0" collapsed="false">
      <c r="C726" s="664" t="s">
        <v>418</v>
      </c>
      <c r="D726" s="744" t="s">
        <v>1157</v>
      </c>
    </row>
    <row r="727" customFormat="false" ht="13.2" hidden="false" customHeight="false" outlineLevel="0" collapsed="false">
      <c r="C727" s="664" t="s">
        <v>418</v>
      </c>
      <c r="D727" s="744" t="s">
        <v>1158</v>
      </c>
    </row>
    <row r="728" customFormat="false" ht="13.2" hidden="false" customHeight="false" outlineLevel="0" collapsed="false">
      <c r="C728" s="664" t="s">
        <v>418</v>
      </c>
      <c r="D728" s="744" t="s">
        <v>1159</v>
      </c>
    </row>
    <row r="729" customFormat="false" ht="13.2" hidden="false" customHeight="false" outlineLevel="0" collapsed="false">
      <c r="C729" s="664" t="s">
        <v>418</v>
      </c>
      <c r="D729" s="744" t="s">
        <v>1160</v>
      </c>
    </row>
    <row r="730" customFormat="false" ht="13.2" hidden="false" customHeight="false" outlineLevel="0" collapsed="false">
      <c r="C730" s="664" t="s">
        <v>418</v>
      </c>
      <c r="D730" s="744" t="s">
        <v>1161</v>
      </c>
    </row>
    <row r="731" customFormat="false" ht="13.2" hidden="false" customHeight="false" outlineLevel="0" collapsed="false">
      <c r="C731" s="664" t="s">
        <v>420</v>
      </c>
      <c r="D731" s="744" t="s">
        <v>1162</v>
      </c>
    </row>
    <row r="732" customFormat="false" ht="13.2" hidden="false" customHeight="false" outlineLevel="0" collapsed="false">
      <c r="C732" s="664" t="s">
        <v>420</v>
      </c>
      <c r="D732" s="744" t="s">
        <v>1163</v>
      </c>
    </row>
    <row r="733" customFormat="false" ht="13.2" hidden="false" customHeight="false" outlineLevel="0" collapsed="false">
      <c r="C733" s="664" t="s">
        <v>420</v>
      </c>
      <c r="D733" s="744" t="s">
        <v>1164</v>
      </c>
    </row>
    <row r="734" customFormat="false" ht="13.2" hidden="false" customHeight="false" outlineLevel="0" collapsed="false">
      <c r="C734" s="664" t="s">
        <v>420</v>
      </c>
      <c r="D734" s="744" t="s">
        <v>1165</v>
      </c>
    </row>
    <row r="735" customFormat="false" ht="13.2" hidden="false" customHeight="false" outlineLevel="0" collapsed="false">
      <c r="C735" s="664" t="s">
        <v>420</v>
      </c>
      <c r="D735" s="744" t="s">
        <v>1166</v>
      </c>
    </row>
    <row r="736" customFormat="false" ht="13.2" hidden="false" customHeight="false" outlineLevel="0" collapsed="false">
      <c r="C736" s="664" t="s">
        <v>420</v>
      </c>
      <c r="D736" s="744" t="s">
        <v>1167</v>
      </c>
    </row>
    <row r="737" customFormat="false" ht="13.2" hidden="false" customHeight="false" outlineLevel="0" collapsed="false">
      <c r="C737" s="664" t="s">
        <v>420</v>
      </c>
      <c r="D737" s="744" t="s">
        <v>1168</v>
      </c>
    </row>
    <row r="738" customFormat="false" ht="13.2" hidden="false" customHeight="false" outlineLevel="0" collapsed="false">
      <c r="C738" s="664" t="s">
        <v>420</v>
      </c>
      <c r="D738" s="744" t="s">
        <v>1169</v>
      </c>
    </row>
    <row r="739" customFormat="false" ht="13.2" hidden="false" customHeight="false" outlineLevel="0" collapsed="false">
      <c r="C739" s="664" t="s">
        <v>420</v>
      </c>
      <c r="D739" s="744" t="s">
        <v>1170</v>
      </c>
    </row>
    <row r="740" customFormat="false" ht="13.2" hidden="false" customHeight="false" outlineLevel="0" collapsed="false">
      <c r="C740" s="664" t="s">
        <v>420</v>
      </c>
      <c r="D740" s="744" t="s">
        <v>1171</v>
      </c>
    </row>
    <row r="741" customFormat="false" ht="13.2" hidden="false" customHeight="false" outlineLevel="0" collapsed="false">
      <c r="C741" s="664" t="s">
        <v>420</v>
      </c>
      <c r="D741" s="744" t="s">
        <v>1172</v>
      </c>
    </row>
    <row r="742" customFormat="false" ht="13.2" hidden="false" customHeight="false" outlineLevel="0" collapsed="false">
      <c r="C742" s="664" t="s">
        <v>420</v>
      </c>
      <c r="D742" s="744" t="s">
        <v>1173</v>
      </c>
    </row>
    <row r="743" customFormat="false" ht="13.2" hidden="false" customHeight="false" outlineLevel="0" collapsed="false">
      <c r="C743" s="664" t="s">
        <v>420</v>
      </c>
      <c r="D743" s="744" t="s">
        <v>1174</v>
      </c>
    </row>
    <row r="744" customFormat="false" ht="13.2" hidden="false" customHeight="false" outlineLevel="0" collapsed="false">
      <c r="C744" s="664" t="s">
        <v>420</v>
      </c>
      <c r="D744" s="744" t="s">
        <v>1175</v>
      </c>
    </row>
    <row r="745" customFormat="false" ht="13.2" hidden="false" customHeight="false" outlineLevel="0" collapsed="false">
      <c r="C745" s="664" t="s">
        <v>420</v>
      </c>
      <c r="D745" s="744" t="s">
        <v>1176</v>
      </c>
    </row>
    <row r="746" customFormat="false" ht="13.2" hidden="false" customHeight="false" outlineLevel="0" collapsed="false">
      <c r="C746" s="664" t="s">
        <v>420</v>
      </c>
      <c r="D746" s="744" t="s">
        <v>1177</v>
      </c>
    </row>
    <row r="747" customFormat="false" ht="13.2" hidden="false" customHeight="false" outlineLevel="0" collapsed="false">
      <c r="C747" s="664" t="s">
        <v>420</v>
      </c>
      <c r="D747" s="744" t="s">
        <v>1178</v>
      </c>
    </row>
    <row r="748" customFormat="false" ht="13.2" hidden="false" customHeight="false" outlineLevel="0" collapsed="false">
      <c r="C748" s="664" t="s">
        <v>420</v>
      </c>
      <c r="D748" s="744" t="s">
        <v>1179</v>
      </c>
    </row>
    <row r="749" customFormat="false" ht="13.2" hidden="false" customHeight="false" outlineLevel="0" collapsed="false">
      <c r="C749" s="664" t="s">
        <v>420</v>
      </c>
      <c r="D749" s="744" t="s">
        <v>1180</v>
      </c>
    </row>
    <row r="750" customFormat="false" ht="13.2" hidden="false" customHeight="false" outlineLevel="0" collapsed="false">
      <c r="C750" s="664" t="s">
        <v>420</v>
      </c>
      <c r="D750" s="744" t="s">
        <v>1181</v>
      </c>
    </row>
    <row r="751" customFormat="false" ht="13.2" hidden="false" customHeight="false" outlineLevel="0" collapsed="false">
      <c r="C751" s="664" t="s">
        <v>420</v>
      </c>
      <c r="D751" s="744" t="s">
        <v>1182</v>
      </c>
    </row>
    <row r="752" customFormat="false" ht="13.2" hidden="false" customHeight="false" outlineLevel="0" collapsed="false">
      <c r="C752" s="664" t="s">
        <v>420</v>
      </c>
      <c r="D752" s="744" t="s">
        <v>1183</v>
      </c>
    </row>
    <row r="753" customFormat="false" ht="13.2" hidden="false" customHeight="false" outlineLevel="0" collapsed="false">
      <c r="C753" s="664" t="s">
        <v>420</v>
      </c>
      <c r="D753" s="744" t="s">
        <v>1184</v>
      </c>
    </row>
    <row r="754" customFormat="false" ht="13.2" hidden="false" customHeight="false" outlineLevel="0" collapsed="false">
      <c r="C754" s="664" t="s">
        <v>420</v>
      </c>
      <c r="D754" s="744" t="s">
        <v>1185</v>
      </c>
    </row>
    <row r="755" customFormat="false" ht="13.2" hidden="false" customHeight="false" outlineLevel="0" collapsed="false">
      <c r="C755" s="664" t="s">
        <v>420</v>
      </c>
      <c r="D755" s="744" t="s">
        <v>1186</v>
      </c>
    </row>
    <row r="756" customFormat="false" ht="13.2" hidden="false" customHeight="false" outlineLevel="0" collapsed="false">
      <c r="C756" s="664" t="s">
        <v>420</v>
      </c>
      <c r="D756" s="744" t="s">
        <v>1187</v>
      </c>
    </row>
    <row r="757" customFormat="false" ht="13.2" hidden="false" customHeight="false" outlineLevel="0" collapsed="false">
      <c r="C757" s="664" t="s">
        <v>420</v>
      </c>
      <c r="D757" s="744" t="s">
        <v>1188</v>
      </c>
    </row>
    <row r="758" customFormat="false" ht="13.2" hidden="false" customHeight="false" outlineLevel="0" collapsed="false">
      <c r="C758" s="664" t="s">
        <v>420</v>
      </c>
      <c r="D758" s="744" t="s">
        <v>1189</v>
      </c>
    </row>
    <row r="759" customFormat="false" ht="13.2" hidden="false" customHeight="false" outlineLevel="0" collapsed="false">
      <c r="C759" s="664" t="s">
        <v>420</v>
      </c>
      <c r="D759" s="744" t="s">
        <v>1190</v>
      </c>
    </row>
    <row r="760" customFormat="false" ht="13.2" hidden="false" customHeight="false" outlineLevel="0" collapsed="false">
      <c r="C760" s="664" t="s">
        <v>420</v>
      </c>
      <c r="D760" s="744" t="s">
        <v>1191</v>
      </c>
    </row>
    <row r="761" customFormat="false" ht="13.2" hidden="false" customHeight="false" outlineLevel="0" collapsed="false">
      <c r="C761" s="664" t="s">
        <v>422</v>
      </c>
      <c r="D761" s="744" t="s">
        <v>1192</v>
      </c>
    </row>
    <row r="762" customFormat="false" ht="13.2" hidden="false" customHeight="false" outlineLevel="0" collapsed="false">
      <c r="C762" s="664" t="s">
        <v>422</v>
      </c>
      <c r="D762" s="744" t="s">
        <v>1193</v>
      </c>
    </row>
    <row r="763" customFormat="false" ht="13.2" hidden="false" customHeight="false" outlineLevel="0" collapsed="false">
      <c r="C763" s="664" t="s">
        <v>422</v>
      </c>
      <c r="D763" s="744" t="s">
        <v>1194</v>
      </c>
    </row>
    <row r="764" customFormat="false" ht="13.2" hidden="false" customHeight="false" outlineLevel="0" collapsed="false">
      <c r="C764" s="664" t="s">
        <v>422</v>
      </c>
      <c r="D764" s="744" t="s">
        <v>1195</v>
      </c>
    </row>
    <row r="765" customFormat="false" ht="13.2" hidden="false" customHeight="false" outlineLevel="0" collapsed="false">
      <c r="C765" s="664" t="s">
        <v>422</v>
      </c>
      <c r="D765" s="744" t="s">
        <v>1196</v>
      </c>
    </row>
    <row r="766" customFormat="false" ht="13.2" hidden="false" customHeight="false" outlineLevel="0" collapsed="false">
      <c r="C766" s="664" t="s">
        <v>422</v>
      </c>
      <c r="D766" s="744" t="s">
        <v>1197</v>
      </c>
    </row>
    <row r="767" customFormat="false" ht="13.2" hidden="false" customHeight="false" outlineLevel="0" collapsed="false">
      <c r="C767" s="664" t="s">
        <v>422</v>
      </c>
      <c r="D767" s="744" t="s">
        <v>1198</v>
      </c>
    </row>
    <row r="768" customFormat="false" ht="13.2" hidden="false" customHeight="false" outlineLevel="0" collapsed="false">
      <c r="C768" s="664" t="s">
        <v>422</v>
      </c>
      <c r="D768" s="744" t="s">
        <v>1199</v>
      </c>
    </row>
    <row r="769" customFormat="false" ht="13.2" hidden="false" customHeight="false" outlineLevel="0" collapsed="false">
      <c r="C769" s="664" t="s">
        <v>422</v>
      </c>
      <c r="D769" s="744" t="s">
        <v>1200</v>
      </c>
    </row>
    <row r="770" customFormat="false" ht="13.2" hidden="false" customHeight="false" outlineLevel="0" collapsed="false">
      <c r="C770" s="664" t="s">
        <v>422</v>
      </c>
      <c r="D770" s="744" t="s">
        <v>1201</v>
      </c>
    </row>
    <row r="771" customFormat="false" ht="13.2" hidden="false" customHeight="false" outlineLevel="0" collapsed="false">
      <c r="C771" s="664" t="s">
        <v>422</v>
      </c>
      <c r="D771" s="744" t="s">
        <v>1202</v>
      </c>
    </row>
    <row r="772" customFormat="false" ht="13.2" hidden="false" customHeight="false" outlineLevel="0" collapsed="false">
      <c r="C772" s="664" t="s">
        <v>422</v>
      </c>
      <c r="D772" s="744" t="s">
        <v>1203</v>
      </c>
    </row>
    <row r="773" customFormat="false" ht="13.2" hidden="false" customHeight="false" outlineLevel="0" collapsed="false">
      <c r="C773" s="664" t="s">
        <v>422</v>
      </c>
      <c r="D773" s="744" t="s">
        <v>1204</v>
      </c>
    </row>
    <row r="774" customFormat="false" ht="13.2" hidden="false" customHeight="false" outlineLevel="0" collapsed="false">
      <c r="C774" s="664" t="s">
        <v>422</v>
      </c>
      <c r="D774" s="744" t="s">
        <v>1205</v>
      </c>
    </row>
    <row r="775" customFormat="false" ht="13.2" hidden="false" customHeight="false" outlineLevel="0" collapsed="false">
      <c r="C775" s="664" t="s">
        <v>422</v>
      </c>
      <c r="D775" s="744" t="s">
        <v>773</v>
      </c>
    </row>
    <row r="776" customFormat="false" ht="13.2" hidden="false" customHeight="false" outlineLevel="0" collapsed="false">
      <c r="C776" s="664" t="s">
        <v>424</v>
      </c>
      <c r="D776" s="744" t="s">
        <v>1206</v>
      </c>
    </row>
    <row r="777" customFormat="false" ht="13.2" hidden="false" customHeight="false" outlineLevel="0" collapsed="false">
      <c r="C777" s="664" t="s">
        <v>424</v>
      </c>
      <c r="D777" s="744" t="s">
        <v>1207</v>
      </c>
    </row>
    <row r="778" customFormat="false" ht="13.2" hidden="false" customHeight="false" outlineLevel="0" collapsed="false">
      <c r="C778" s="664" t="s">
        <v>424</v>
      </c>
      <c r="D778" s="744" t="s">
        <v>1208</v>
      </c>
    </row>
    <row r="779" customFormat="false" ht="13.2" hidden="false" customHeight="false" outlineLevel="0" collapsed="false">
      <c r="C779" s="664" t="s">
        <v>424</v>
      </c>
      <c r="D779" s="744" t="s">
        <v>1209</v>
      </c>
    </row>
    <row r="780" customFormat="false" ht="13.2" hidden="false" customHeight="false" outlineLevel="0" collapsed="false">
      <c r="C780" s="664" t="s">
        <v>424</v>
      </c>
      <c r="D780" s="744" t="s">
        <v>1210</v>
      </c>
    </row>
    <row r="781" customFormat="false" ht="13.2" hidden="false" customHeight="false" outlineLevel="0" collapsed="false">
      <c r="C781" s="664" t="s">
        <v>424</v>
      </c>
      <c r="D781" s="744" t="s">
        <v>1211</v>
      </c>
    </row>
    <row r="782" customFormat="false" ht="13.2" hidden="false" customHeight="false" outlineLevel="0" collapsed="false">
      <c r="C782" s="664" t="s">
        <v>424</v>
      </c>
      <c r="D782" s="744" t="s">
        <v>1212</v>
      </c>
    </row>
    <row r="783" customFormat="false" ht="13.2" hidden="false" customHeight="false" outlineLevel="0" collapsed="false">
      <c r="C783" s="664" t="s">
        <v>424</v>
      </c>
      <c r="D783" s="744" t="s">
        <v>1213</v>
      </c>
    </row>
    <row r="784" customFormat="false" ht="13.2" hidden="false" customHeight="false" outlineLevel="0" collapsed="false">
      <c r="C784" s="664" t="s">
        <v>424</v>
      </c>
      <c r="D784" s="744" t="s">
        <v>1214</v>
      </c>
    </row>
    <row r="785" customFormat="false" ht="13.2" hidden="false" customHeight="false" outlineLevel="0" collapsed="false">
      <c r="C785" s="664" t="s">
        <v>424</v>
      </c>
      <c r="D785" s="744" t="s">
        <v>1215</v>
      </c>
    </row>
    <row r="786" customFormat="false" ht="13.2" hidden="false" customHeight="false" outlineLevel="0" collapsed="false">
      <c r="C786" s="664" t="s">
        <v>424</v>
      </c>
      <c r="D786" s="744" t="s">
        <v>1216</v>
      </c>
    </row>
    <row r="787" customFormat="false" ht="13.2" hidden="false" customHeight="false" outlineLevel="0" collapsed="false">
      <c r="C787" s="664" t="s">
        <v>424</v>
      </c>
      <c r="D787" s="744" t="s">
        <v>1217</v>
      </c>
    </row>
    <row r="788" customFormat="false" ht="13.2" hidden="false" customHeight="false" outlineLevel="0" collapsed="false">
      <c r="C788" s="664" t="s">
        <v>424</v>
      </c>
      <c r="D788" s="744" t="s">
        <v>1218</v>
      </c>
    </row>
    <row r="789" customFormat="false" ht="13.2" hidden="false" customHeight="false" outlineLevel="0" collapsed="false">
      <c r="C789" s="664" t="s">
        <v>424</v>
      </c>
      <c r="D789" s="744" t="s">
        <v>1219</v>
      </c>
    </row>
    <row r="790" customFormat="false" ht="13.2" hidden="false" customHeight="false" outlineLevel="0" collapsed="false">
      <c r="C790" s="664" t="s">
        <v>424</v>
      </c>
      <c r="D790" s="744" t="s">
        <v>1220</v>
      </c>
    </row>
    <row r="791" customFormat="false" ht="13.2" hidden="false" customHeight="false" outlineLevel="0" collapsed="false">
      <c r="C791" s="664" t="s">
        <v>424</v>
      </c>
      <c r="D791" s="744" t="s">
        <v>1221</v>
      </c>
    </row>
    <row r="792" customFormat="false" ht="13.2" hidden="false" customHeight="false" outlineLevel="0" collapsed="false">
      <c r="C792" s="664" t="s">
        <v>424</v>
      </c>
      <c r="D792" s="744" t="s">
        <v>1222</v>
      </c>
    </row>
    <row r="793" customFormat="false" ht="13.2" hidden="false" customHeight="false" outlineLevel="0" collapsed="false">
      <c r="C793" s="664" t="s">
        <v>424</v>
      </c>
      <c r="D793" s="744" t="s">
        <v>1223</v>
      </c>
    </row>
    <row r="794" customFormat="false" ht="13.2" hidden="false" customHeight="false" outlineLevel="0" collapsed="false">
      <c r="C794" s="664" t="s">
        <v>424</v>
      </c>
      <c r="D794" s="744" t="s">
        <v>1224</v>
      </c>
    </row>
    <row r="795" customFormat="false" ht="13.2" hidden="false" customHeight="false" outlineLevel="0" collapsed="false">
      <c r="C795" s="664" t="s">
        <v>426</v>
      </c>
      <c r="D795" s="744" t="s">
        <v>1225</v>
      </c>
    </row>
    <row r="796" customFormat="false" ht="13.2" hidden="false" customHeight="false" outlineLevel="0" collapsed="false">
      <c r="C796" s="664" t="s">
        <v>426</v>
      </c>
      <c r="D796" s="744" t="s">
        <v>1226</v>
      </c>
    </row>
    <row r="797" customFormat="false" ht="13.2" hidden="false" customHeight="false" outlineLevel="0" collapsed="false">
      <c r="C797" s="664" t="s">
        <v>426</v>
      </c>
      <c r="D797" s="744" t="s">
        <v>1227</v>
      </c>
    </row>
    <row r="798" customFormat="false" ht="13.2" hidden="false" customHeight="false" outlineLevel="0" collapsed="false">
      <c r="C798" s="664" t="s">
        <v>426</v>
      </c>
      <c r="D798" s="744" t="s">
        <v>1228</v>
      </c>
    </row>
    <row r="799" customFormat="false" ht="13.2" hidden="false" customHeight="false" outlineLevel="0" collapsed="false">
      <c r="C799" s="664" t="s">
        <v>426</v>
      </c>
      <c r="D799" s="744" t="s">
        <v>1229</v>
      </c>
    </row>
    <row r="800" customFormat="false" ht="13.2" hidden="false" customHeight="false" outlineLevel="0" collapsed="false">
      <c r="C800" s="664" t="s">
        <v>426</v>
      </c>
      <c r="D800" s="744" t="s">
        <v>1230</v>
      </c>
    </row>
    <row r="801" customFormat="false" ht="13.2" hidden="false" customHeight="false" outlineLevel="0" collapsed="false">
      <c r="C801" s="664" t="s">
        <v>426</v>
      </c>
      <c r="D801" s="744" t="s">
        <v>1231</v>
      </c>
    </row>
    <row r="802" customFormat="false" ht="13.2" hidden="false" customHeight="false" outlineLevel="0" collapsed="false">
      <c r="C802" s="664" t="s">
        <v>426</v>
      </c>
      <c r="D802" s="744" t="s">
        <v>1232</v>
      </c>
    </row>
    <row r="803" customFormat="false" ht="13.2" hidden="false" customHeight="false" outlineLevel="0" collapsed="false">
      <c r="C803" s="664" t="s">
        <v>426</v>
      </c>
      <c r="D803" s="744" t="s">
        <v>1233</v>
      </c>
    </row>
    <row r="804" customFormat="false" ht="13.2" hidden="false" customHeight="false" outlineLevel="0" collapsed="false">
      <c r="C804" s="664" t="s">
        <v>426</v>
      </c>
      <c r="D804" s="744" t="s">
        <v>1234</v>
      </c>
    </row>
    <row r="805" customFormat="false" ht="13.2" hidden="false" customHeight="false" outlineLevel="0" collapsed="false">
      <c r="C805" s="664" t="s">
        <v>426</v>
      </c>
      <c r="D805" s="744" t="s">
        <v>601</v>
      </c>
    </row>
    <row r="806" customFormat="false" ht="13.2" hidden="false" customHeight="false" outlineLevel="0" collapsed="false">
      <c r="C806" s="664" t="s">
        <v>426</v>
      </c>
      <c r="D806" s="744" t="s">
        <v>1235</v>
      </c>
    </row>
    <row r="807" customFormat="false" ht="13.2" hidden="false" customHeight="false" outlineLevel="0" collapsed="false">
      <c r="C807" s="664" t="s">
        <v>426</v>
      </c>
      <c r="D807" s="744" t="s">
        <v>1236</v>
      </c>
    </row>
    <row r="808" customFormat="false" ht="13.2" hidden="false" customHeight="false" outlineLevel="0" collapsed="false">
      <c r="C808" s="664" t="s">
        <v>426</v>
      </c>
      <c r="D808" s="744" t="s">
        <v>1237</v>
      </c>
    </row>
    <row r="809" customFormat="false" ht="13.2" hidden="false" customHeight="false" outlineLevel="0" collapsed="false">
      <c r="C809" s="664" t="s">
        <v>426</v>
      </c>
      <c r="D809" s="744" t="s">
        <v>1238</v>
      </c>
    </row>
    <row r="810" customFormat="false" ht="13.2" hidden="false" customHeight="false" outlineLevel="0" collapsed="false">
      <c r="C810" s="664" t="s">
        <v>426</v>
      </c>
      <c r="D810" s="744" t="s">
        <v>1239</v>
      </c>
    </row>
    <row r="811" customFormat="false" ht="13.2" hidden="false" customHeight="false" outlineLevel="0" collapsed="false">
      <c r="C811" s="664" t="s">
        <v>426</v>
      </c>
      <c r="D811" s="744" t="s">
        <v>1240</v>
      </c>
    </row>
    <row r="812" customFormat="false" ht="13.2" hidden="false" customHeight="false" outlineLevel="0" collapsed="false">
      <c r="C812" s="664" t="s">
        <v>428</v>
      </c>
      <c r="D812" s="744" t="s">
        <v>1241</v>
      </c>
    </row>
    <row r="813" customFormat="false" ht="13.2" hidden="false" customHeight="false" outlineLevel="0" collapsed="false">
      <c r="C813" s="664" t="s">
        <v>428</v>
      </c>
      <c r="D813" s="744" t="s">
        <v>1242</v>
      </c>
    </row>
    <row r="814" customFormat="false" ht="13.2" hidden="false" customHeight="false" outlineLevel="0" collapsed="false">
      <c r="C814" s="664" t="s">
        <v>428</v>
      </c>
      <c r="D814" s="744" t="s">
        <v>1243</v>
      </c>
    </row>
    <row r="815" customFormat="false" ht="13.2" hidden="false" customHeight="false" outlineLevel="0" collapsed="false">
      <c r="C815" s="664" t="s">
        <v>428</v>
      </c>
      <c r="D815" s="744" t="s">
        <v>1244</v>
      </c>
    </row>
    <row r="816" customFormat="false" ht="13.2" hidden="false" customHeight="false" outlineLevel="0" collapsed="false">
      <c r="C816" s="664" t="s">
        <v>428</v>
      </c>
      <c r="D816" s="744" t="s">
        <v>1245</v>
      </c>
    </row>
    <row r="817" customFormat="false" ht="13.2" hidden="false" customHeight="false" outlineLevel="0" collapsed="false">
      <c r="C817" s="664" t="s">
        <v>428</v>
      </c>
      <c r="D817" s="744" t="s">
        <v>1246</v>
      </c>
    </row>
    <row r="818" customFormat="false" ht="13.2" hidden="false" customHeight="false" outlineLevel="0" collapsed="false">
      <c r="C818" s="664" t="s">
        <v>428</v>
      </c>
      <c r="D818" s="744" t="s">
        <v>1247</v>
      </c>
    </row>
    <row r="819" customFormat="false" ht="13.2" hidden="false" customHeight="false" outlineLevel="0" collapsed="false">
      <c r="C819" s="664" t="s">
        <v>428</v>
      </c>
      <c r="D819" s="744" t="s">
        <v>1248</v>
      </c>
    </row>
    <row r="820" customFormat="false" ht="13.2" hidden="false" customHeight="false" outlineLevel="0" collapsed="false">
      <c r="C820" s="664" t="s">
        <v>428</v>
      </c>
      <c r="D820" s="744" t="s">
        <v>1249</v>
      </c>
    </row>
    <row r="821" customFormat="false" ht="13.2" hidden="false" customHeight="false" outlineLevel="0" collapsed="false">
      <c r="C821" s="664" t="s">
        <v>428</v>
      </c>
      <c r="D821" s="744" t="s">
        <v>1250</v>
      </c>
    </row>
    <row r="822" customFormat="false" ht="13.2" hidden="false" customHeight="false" outlineLevel="0" collapsed="false">
      <c r="C822" s="664" t="s">
        <v>428</v>
      </c>
      <c r="D822" s="744" t="s">
        <v>1251</v>
      </c>
    </row>
    <row r="823" customFormat="false" ht="13.2" hidden="false" customHeight="false" outlineLevel="0" collapsed="false">
      <c r="C823" s="664" t="s">
        <v>428</v>
      </c>
      <c r="D823" s="744" t="s">
        <v>1252</v>
      </c>
    </row>
    <row r="824" customFormat="false" ht="13.2" hidden="false" customHeight="false" outlineLevel="0" collapsed="false">
      <c r="C824" s="664" t="s">
        <v>428</v>
      </c>
      <c r="D824" s="744" t="s">
        <v>1253</v>
      </c>
    </row>
    <row r="825" customFormat="false" ht="13.2" hidden="false" customHeight="false" outlineLevel="0" collapsed="false">
      <c r="C825" s="664" t="s">
        <v>428</v>
      </c>
      <c r="D825" s="744" t="s">
        <v>1254</v>
      </c>
    </row>
    <row r="826" customFormat="false" ht="13.2" hidden="false" customHeight="false" outlineLevel="0" collapsed="false">
      <c r="C826" s="664" t="s">
        <v>428</v>
      </c>
      <c r="D826" s="744" t="s">
        <v>1255</v>
      </c>
    </row>
    <row r="827" customFormat="false" ht="13.2" hidden="false" customHeight="false" outlineLevel="0" collapsed="false">
      <c r="C827" s="664" t="s">
        <v>428</v>
      </c>
      <c r="D827" s="744" t="s">
        <v>1256</v>
      </c>
    </row>
    <row r="828" customFormat="false" ht="13.2" hidden="false" customHeight="false" outlineLevel="0" collapsed="false">
      <c r="C828" s="664" t="s">
        <v>428</v>
      </c>
      <c r="D828" s="744" t="s">
        <v>660</v>
      </c>
    </row>
    <row r="829" customFormat="false" ht="13.2" hidden="false" customHeight="false" outlineLevel="0" collapsed="false">
      <c r="C829" s="664" t="s">
        <v>428</v>
      </c>
      <c r="D829" s="744" t="s">
        <v>1257</v>
      </c>
    </row>
    <row r="830" customFormat="false" ht="13.2" hidden="false" customHeight="false" outlineLevel="0" collapsed="false">
      <c r="C830" s="664" t="s">
        <v>428</v>
      </c>
      <c r="D830" s="744" t="s">
        <v>1258</v>
      </c>
    </row>
    <row r="831" customFormat="false" ht="13.2" hidden="false" customHeight="false" outlineLevel="0" collapsed="false">
      <c r="C831" s="664" t="s">
        <v>428</v>
      </c>
      <c r="D831" s="744" t="s">
        <v>1259</v>
      </c>
    </row>
    <row r="832" customFormat="false" ht="13.2" hidden="false" customHeight="false" outlineLevel="0" collapsed="false">
      <c r="C832" s="664" t="s">
        <v>428</v>
      </c>
      <c r="D832" s="744" t="s">
        <v>1260</v>
      </c>
    </row>
    <row r="833" customFormat="false" ht="13.2" hidden="false" customHeight="false" outlineLevel="0" collapsed="false">
      <c r="C833" s="664" t="s">
        <v>428</v>
      </c>
      <c r="D833" s="744" t="s">
        <v>1261</v>
      </c>
    </row>
    <row r="834" customFormat="false" ht="13.2" hidden="false" customHeight="false" outlineLevel="0" collapsed="false">
      <c r="C834" s="664" t="s">
        <v>428</v>
      </c>
      <c r="D834" s="744" t="s">
        <v>1262</v>
      </c>
    </row>
    <row r="835" customFormat="false" ht="13.2" hidden="false" customHeight="false" outlineLevel="0" collapsed="false">
      <c r="C835" s="664" t="s">
        <v>428</v>
      </c>
      <c r="D835" s="744" t="s">
        <v>1263</v>
      </c>
    </row>
    <row r="836" customFormat="false" ht="13.2" hidden="false" customHeight="false" outlineLevel="0" collapsed="false">
      <c r="C836" s="664" t="s">
        <v>428</v>
      </c>
      <c r="D836" s="744" t="s">
        <v>1264</v>
      </c>
    </row>
    <row r="837" customFormat="false" ht="13.2" hidden="false" customHeight="false" outlineLevel="0" collapsed="false">
      <c r="C837" s="664" t="s">
        <v>428</v>
      </c>
      <c r="D837" s="744" t="s">
        <v>1265</v>
      </c>
    </row>
    <row r="838" customFormat="false" ht="13.2" hidden="false" customHeight="false" outlineLevel="0" collapsed="false">
      <c r="C838" s="664" t="s">
        <v>428</v>
      </c>
      <c r="D838" s="744" t="s">
        <v>1266</v>
      </c>
    </row>
    <row r="839" customFormat="false" ht="13.2" hidden="false" customHeight="false" outlineLevel="0" collapsed="false">
      <c r="C839" s="664" t="s">
        <v>430</v>
      </c>
      <c r="D839" s="744" t="s">
        <v>1267</v>
      </c>
    </row>
    <row r="840" customFormat="false" ht="13.2" hidden="false" customHeight="false" outlineLevel="0" collapsed="false">
      <c r="C840" s="664" t="s">
        <v>430</v>
      </c>
      <c r="D840" s="744" t="s">
        <v>1268</v>
      </c>
    </row>
    <row r="841" customFormat="false" ht="13.2" hidden="false" customHeight="false" outlineLevel="0" collapsed="false">
      <c r="C841" s="664" t="s">
        <v>430</v>
      </c>
      <c r="D841" s="744" t="s">
        <v>1269</v>
      </c>
    </row>
    <row r="842" customFormat="false" ht="13.2" hidden="false" customHeight="false" outlineLevel="0" collapsed="false">
      <c r="C842" s="664" t="s">
        <v>430</v>
      </c>
      <c r="D842" s="744" t="s">
        <v>1270</v>
      </c>
    </row>
    <row r="843" customFormat="false" ht="13.2" hidden="false" customHeight="false" outlineLevel="0" collapsed="false">
      <c r="C843" s="664" t="s">
        <v>430</v>
      </c>
      <c r="D843" s="744" t="s">
        <v>1271</v>
      </c>
    </row>
    <row r="844" customFormat="false" ht="13.2" hidden="false" customHeight="false" outlineLevel="0" collapsed="false">
      <c r="C844" s="664" t="s">
        <v>430</v>
      </c>
      <c r="D844" s="744" t="s">
        <v>1272</v>
      </c>
    </row>
    <row r="845" customFormat="false" ht="13.2" hidden="false" customHeight="false" outlineLevel="0" collapsed="false">
      <c r="C845" s="664" t="s">
        <v>430</v>
      </c>
      <c r="D845" s="744" t="s">
        <v>1273</v>
      </c>
    </row>
    <row r="846" customFormat="false" ht="13.2" hidden="false" customHeight="false" outlineLevel="0" collapsed="false">
      <c r="C846" s="664" t="s">
        <v>430</v>
      </c>
      <c r="D846" s="744" t="s">
        <v>1274</v>
      </c>
    </row>
    <row r="847" customFormat="false" ht="13.2" hidden="false" customHeight="false" outlineLevel="0" collapsed="false">
      <c r="C847" s="664" t="s">
        <v>430</v>
      </c>
      <c r="D847" s="744" t="s">
        <v>1275</v>
      </c>
    </row>
    <row r="848" customFormat="false" ht="13.2" hidden="false" customHeight="false" outlineLevel="0" collapsed="false">
      <c r="C848" s="664" t="s">
        <v>430</v>
      </c>
      <c r="D848" s="744" t="s">
        <v>1276</v>
      </c>
    </row>
    <row r="849" customFormat="false" ht="13.2" hidden="false" customHeight="false" outlineLevel="0" collapsed="false">
      <c r="C849" s="664" t="s">
        <v>430</v>
      </c>
      <c r="D849" s="744" t="s">
        <v>1277</v>
      </c>
    </row>
    <row r="850" customFormat="false" ht="13.2" hidden="false" customHeight="false" outlineLevel="0" collapsed="false">
      <c r="C850" s="664" t="s">
        <v>430</v>
      </c>
      <c r="D850" s="744" t="s">
        <v>1278</v>
      </c>
    </row>
    <row r="851" customFormat="false" ht="13.2" hidden="false" customHeight="false" outlineLevel="0" collapsed="false">
      <c r="C851" s="664" t="s">
        <v>430</v>
      </c>
      <c r="D851" s="744" t="s">
        <v>1279</v>
      </c>
    </row>
    <row r="852" customFormat="false" ht="13.2" hidden="false" customHeight="false" outlineLevel="0" collapsed="false">
      <c r="C852" s="664" t="s">
        <v>430</v>
      </c>
      <c r="D852" s="744" t="s">
        <v>1280</v>
      </c>
    </row>
    <row r="853" customFormat="false" ht="13.2" hidden="false" customHeight="false" outlineLevel="0" collapsed="false">
      <c r="C853" s="664" t="s">
        <v>430</v>
      </c>
      <c r="D853" s="744" t="s">
        <v>1281</v>
      </c>
    </row>
    <row r="854" customFormat="false" ht="13.2" hidden="false" customHeight="false" outlineLevel="0" collapsed="false">
      <c r="C854" s="664" t="s">
        <v>430</v>
      </c>
      <c r="D854" s="744" t="s">
        <v>1282</v>
      </c>
    </row>
    <row r="855" customFormat="false" ht="13.2" hidden="false" customHeight="false" outlineLevel="0" collapsed="false">
      <c r="C855" s="664" t="s">
        <v>430</v>
      </c>
      <c r="D855" s="744" t="s">
        <v>1283</v>
      </c>
    </row>
    <row r="856" customFormat="false" ht="13.2" hidden="false" customHeight="false" outlineLevel="0" collapsed="false">
      <c r="C856" s="664" t="s">
        <v>430</v>
      </c>
      <c r="D856" s="744" t="s">
        <v>1284</v>
      </c>
    </row>
    <row r="857" customFormat="false" ht="13.2" hidden="false" customHeight="false" outlineLevel="0" collapsed="false">
      <c r="C857" s="664" t="s">
        <v>430</v>
      </c>
      <c r="D857" s="744" t="s">
        <v>1285</v>
      </c>
    </row>
    <row r="858" customFormat="false" ht="13.2" hidden="false" customHeight="false" outlineLevel="0" collapsed="false">
      <c r="C858" s="664" t="s">
        <v>430</v>
      </c>
      <c r="D858" s="744" t="s">
        <v>1286</v>
      </c>
    </row>
    <row r="859" customFormat="false" ht="13.2" hidden="false" customHeight="false" outlineLevel="0" collapsed="false">
      <c r="C859" s="664" t="s">
        <v>430</v>
      </c>
      <c r="D859" s="744" t="s">
        <v>1287</v>
      </c>
    </row>
    <row r="860" customFormat="false" ht="13.2" hidden="false" customHeight="false" outlineLevel="0" collapsed="false">
      <c r="C860" s="664" t="s">
        <v>430</v>
      </c>
      <c r="D860" s="744" t="s">
        <v>934</v>
      </c>
    </row>
    <row r="861" customFormat="false" ht="13.2" hidden="false" customHeight="false" outlineLevel="0" collapsed="false">
      <c r="C861" s="664" t="s">
        <v>430</v>
      </c>
      <c r="D861" s="744" t="s">
        <v>1288</v>
      </c>
    </row>
    <row r="862" customFormat="false" ht="13.2" hidden="false" customHeight="false" outlineLevel="0" collapsed="false">
      <c r="C862" s="664" t="s">
        <v>430</v>
      </c>
      <c r="D862" s="744" t="s">
        <v>1289</v>
      </c>
    </row>
    <row r="863" customFormat="false" ht="13.2" hidden="false" customHeight="false" outlineLevel="0" collapsed="false">
      <c r="C863" s="664" t="s">
        <v>430</v>
      </c>
      <c r="D863" s="744" t="s">
        <v>1290</v>
      </c>
    </row>
    <row r="864" customFormat="false" ht="13.2" hidden="false" customHeight="false" outlineLevel="0" collapsed="false">
      <c r="C864" s="664" t="s">
        <v>430</v>
      </c>
      <c r="D864" s="744" t="s">
        <v>1291</v>
      </c>
    </row>
    <row r="865" customFormat="false" ht="13.2" hidden="false" customHeight="false" outlineLevel="0" collapsed="false">
      <c r="C865" s="664" t="s">
        <v>430</v>
      </c>
      <c r="D865" s="744" t="s">
        <v>1292</v>
      </c>
    </row>
    <row r="866" customFormat="false" ht="13.2" hidden="false" customHeight="false" outlineLevel="0" collapsed="false">
      <c r="C866" s="664" t="s">
        <v>430</v>
      </c>
      <c r="D866" s="744" t="s">
        <v>1293</v>
      </c>
    </row>
    <row r="867" customFormat="false" ht="13.2" hidden="false" customHeight="false" outlineLevel="0" collapsed="false">
      <c r="C867" s="664" t="s">
        <v>430</v>
      </c>
      <c r="D867" s="744" t="s">
        <v>1294</v>
      </c>
    </row>
    <row r="868" customFormat="false" ht="13.2" hidden="false" customHeight="false" outlineLevel="0" collapsed="false">
      <c r="C868" s="664" t="s">
        <v>430</v>
      </c>
      <c r="D868" s="744" t="s">
        <v>1295</v>
      </c>
    </row>
    <row r="869" customFormat="false" ht="13.2" hidden="false" customHeight="false" outlineLevel="0" collapsed="false">
      <c r="C869" s="664" t="s">
        <v>430</v>
      </c>
      <c r="D869" s="744" t="s">
        <v>1296</v>
      </c>
    </row>
    <row r="870" customFormat="false" ht="13.2" hidden="false" customHeight="false" outlineLevel="0" collapsed="false">
      <c r="C870" s="664" t="s">
        <v>430</v>
      </c>
      <c r="D870" s="744" t="s">
        <v>1297</v>
      </c>
    </row>
    <row r="871" customFormat="false" ht="13.2" hidden="false" customHeight="false" outlineLevel="0" collapsed="false">
      <c r="C871" s="664" t="s">
        <v>430</v>
      </c>
      <c r="D871" s="744" t="s">
        <v>1298</v>
      </c>
    </row>
    <row r="872" customFormat="false" ht="13.2" hidden="false" customHeight="false" outlineLevel="0" collapsed="false">
      <c r="C872" s="664" t="s">
        <v>430</v>
      </c>
      <c r="D872" s="744" t="s">
        <v>1299</v>
      </c>
    </row>
    <row r="873" customFormat="false" ht="13.2" hidden="false" customHeight="false" outlineLevel="0" collapsed="false">
      <c r="C873" s="664" t="s">
        <v>430</v>
      </c>
      <c r="D873" s="744" t="s">
        <v>1300</v>
      </c>
    </row>
    <row r="874" customFormat="false" ht="13.2" hidden="false" customHeight="false" outlineLevel="0" collapsed="false">
      <c r="C874" s="664" t="s">
        <v>430</v>
      </c>
      <c r="D874" s="744" t="s">
        <v>1301</v>
      </c>
    </row>
    <row r="875" customFormat="false" ht="13.2" hidden="false" customHeight="false" outlineLevel="0" collapsed="false">
      <c r="C875" s="664" t="s">
        <v>430</v>
      </c>
      <c r="D875" s="744" t="s">
        <v>1302</v>
      </c>
    </row>
    <row r="876" customFormat="false" ht="13.2" hidden="false" customHeight="false" outlineLevel="0" collapsed="false">
      <c r="C876" s="664" t="s">
        <v>430</v>
      </c>
      <c r="D876" s="744" t="s">
        <v>1303</v>
      </c>
    </row>
    <row r="877" customFormat="false" ht="13.2" hidden="false" customHeight="false" outlineLevel="0" collapsed="false">
      <c r="C877" s="664" t="s">
        <v>430</v>
      </c>
      <c r="D877" s="744" t="s">
        <v>1304</v>
      </c>
    </row>
    <row r="878" customFormat="false" ht="13.2" hidden="false" customHeight="false" outlineLevel="0" collapsed="false">
      <c r="C878" s="664" t="s">
        <v>430</v>
      </c>
      <c r="D878" s="744" t="s">
        <v>1305</v>
      </c>
    </row>
    <row r="879" customFormat="false" ht="13.2" hidden="false" customHeight="false" outlineLevel="0" collapsed="false">
      <c r="C879" s="664" t="s">
        <v>430</v>
      </c>
      <c r="D879" s="744" t="s">
        <v>1306</v>
      </c>
    </row>
    <row r="880" customFormat="false" ht="13.2" hidden="false" customHeight="false" outlineLevel="0" collapsed="false">
      <c r="C880" s="664" t="s">
        <v>430</v>
      </c>
      <c r="D880" s="744" t="s">
        <v>1307</v>
      </c>
    </row>
    <row r="881" customFormat="false" ht="13.2" hidden="false" customHeight="false" outlineLevel="0" collapsed="false">
      <c r="C881" s="664" t="s">
        <v>430</v>
      </c>
      <c r="D881" s="744" t="s">
        <v>1308</v>
      </c>
    </row>
    <row r="882" customFormat="false" ht="13.2" hidden="false" customHeight="false" outlineLevel="0" collapsed="false">
      <c r="C882" s="664" t="s">
        <v>430</v>
      </c>
      <c r="D882" s="744" t="s">
        <v>1309</v>
      </c>
    </row>
    <row r="883" customFormat="false" ht="13.2" hidden="false" customHeight="false" outlineLevel="0" collapsed="false">
      <c r="C883" s="664" t="s">
        <v>430</v>
      </c>
      <c r="D883" s="744" t="s">
        <v>1310</v>
      </c>
    </row>
    <row r="884" customFormat="false" ht="13.2" hidden="false" customHeight="false" outlineLevel="0" collapsed="false">
      <c r="C884" s="664" t="s">
        <v>430</v>
      </c>
      <c r="D884" s="744" t="s">
        <v>1311</v>
      </c>
    </row>
    <row r="885" customFormat="false" ht="13.2" hidden="false" customHeight="false" outlineLevel="0" collapsed="false">
      <c r="C885" s="664" t="s">
        <v>430</v>
      </c>
      <c r="D885" s="744" t="s">
        <v>1312</v>
      </c>
    </row>
    <row r="886" customFormat="false" ht="13.2" hidden="false" customHeight="false" outlineLevel="0" collapsed="false">
      <c r="C886" s="664" t="s">
        <v>430</v>
      </c>
      <c r="D886" s="744" t="s">
        <v>1313</v>
      </c>
    </row>
    <row r="887" customFormat="false" ht="13.2" hidden="false" customHeight="false" outlineLevel="0" collapsed="false">
      <c r="C887" s="664" t="s">
        <v>430</v>
      </c>
      <c r="D887" s="744" t="s">
        <v>1314</v>
      </c>
    </row>
    <row r="888" customFormat="false" ht="13.2" hidden="false" customHeight="false" outlineLevel="0" collapsed="false">
      <c r="C888" s="664" t="s">
        <v>430</v>
      </c>
      <c r="D888" s="744" t="s">
        <v>1315</v>
      </c>
    </row>
    <row r="889" customFormat="false" ht="13.2" hidden="false" customHeight="false" outlineLevel="0" collapsed="false">
      <c r="C889" s="664" t="s">
        <v>430</v>
      </c>
      <c r="D889" s="744" t="s">
        <v>1316</v>
      </c>
    </row>
    <row r="890" customFormat="false" ht="13.2" hidden="false" customHeight="false" outlineLevel="0" collapsed="false">
      <c r="C890" s="664" t="s">
        <v>430</v>
      </c>
      <c r="D890" s="744" t="s">
        <v>1317</v>
      </c>
    </row>
    <row r="891" customFormat="false" ht="13.2" hidden="false" customHeight="false" outlineLevel="0" collapsed="false">
      <c r="C891" s="664" t="s">
        <v>430</v>
      </c>
      <c r="D891" s="744" t="s">
        <v>1318</v>
      </c>
    </row>
    <row r="892" customFormat="false" ht="13.2" hidden="false" customHeight="false" outlineLevel="0" collapsed="false">
      <c r="C892" s="664" t="s">
        <v>430</v>
      </c>
      <c r="D892" s="744" t="s">
        <v>1319</v>
      </c>
    </row>
    <row r="893" customFormat="false" ht="13.2" hidden="false" customHeight="false" outlineLevel="0" collapsed="false">
      <c r="C893" s="664" t="s">
        <v>430</v>
      </c>
      <c r="D893" s="744" t="s">
        <v>1320</v>
      </c>
    </row>
    <row r="894" customFormat="false" ht="13.2" hidden="false" customHeight="false" outlineLevel="0" collapsed="false">
      <c r="C894" s="664" t="s">
        <v>430</v>
      </c>
      <c r="D894" s="744" t="s">
        <v>1321</v>
      </c>
    </row>
    <row r="895" customFormat="false" ht="13.2" hidden="false" customHeight="false" outlineLevel="0" collapsed="false">
      <c r="C895" s="664" t="s">
        <v>430</v>
      </c>
      <c r="D895" s="744" t="s">
        <v>1322</v>
      </c>
    </row>
    <row r="896" customFormat="false" ht="13.2" hidden="false" customHeight="false" outlineLevel="0" collapsed="false">
      <c r="C896" s="664" t="s">
        <v>430</v>
      </c>
      <c r="D896" s="744" t="s">
        <v>1323</v>
      </c>
    </row>
    <row r="897" customFormat="false" ht="13.2" hidden="false" customHeight="false" outlineLevel="0" collapsed="false">
      <c r="C897" s="664" t="s">
        <v>430</v>
      </c>
      <c r="D897" s="744" t="s">
        <v>1324</v>
      </c>
    </row>
    <row r="898" customFormat="false" ht="13.2" hidden="false" customHeight="false" outlineLevel="0" collapsed="false">
      <c r="C898" s="664" t="s">
        <v>430</v>
      </c>
      <c r="D898" s="744" t="s">
        <v>1325</v>
      </c>
    </row>
    <row r="899" customFormat="false" ht="13.2" hidden="false" customHeight="false" outlineLevel="0" collapsed="false">
      <c r="C899" s="664" t="s">
        <v>430</v>
      </c>
      <c r="D899" s="744" t="s">
        <v>1326</v>
      </c>
    </row>
    <row r="900" customFormat="false" ht="13.2" hidden="false" customHeight="false" outlineLevel="0" collapsed="false">
      <c r="C900" s="664" t="s">
        <v>430</v>
      </c>
      <c r="D900" s="744" t="s">
        <v>1327</v>
      </c>
    </row>
    <row r="901" customFormat="false" ht="13.2" hidden="false" customHeight="false" outlineLevel="0" collapsed="false">
      <c r="C901" s="664" t="s">
        <v>430</v>
      </c>
      <c r="D901" s="744" t="s">
        <v>1328</v>
      </c>
    </row>
    <row r="902" customFormat="false" ht="13.2" hidden="false" customHeight="false" outlineLevel="0" collapsed="false">
      <c r="C902" s="664" t="s">
        <v>430</v>
      </c>
      <c r="D902" s="744" t="s">
        <v>601</v>
      </c>
    </row>
    <row r="903" customFormat="false" ht="13.2" hidden="false" customHeight="false" outlineLevel="0" collapsed="false">
      <c r="C903" s="664" t="s">
        <v>430</v>
      </c>
      <c r="D903" s="744" t="s">
        <v>1329</v>
      </c>
    </row>
    <row r="904" customFormat="false" ht="13.2" hidden="false" customHeight="false" outlineLevel="0" collapsed="false">
      <c r="C904" s="664" t="s">
        <v>430</v>
      </c>
      <c r="D904" s="744" t="s">
        <v>1330</v>
      </c>
    </row>
    <row r="905" customFormat="false" ht="13.2" hidden="false" customHeight="false" outlineLevel="0" collapsed="false">
      <c r="C905" s="664" t="s">
        <v>430</v>
      </c>
      <c r="D905" s="744" t="s">
        <v>1331</v>
      </c>
    </row>
    <row r="906" customFormat="false" ht="13.2" hidden="false" customHeight="false" outlineLevel="0" collapsed="false">
      <c r="C906" s="664" t="s">
        <v>430</v>
      </c>
      <c r="D906" s="744" t="s">
        <v>1332</v>
      </c>
    </row>
    <row r="907" customFormat="false" ht="13.2" hidden="false" customHeight="false" outlineLevel="0" collapsed="false">
      <c r="C907" s="664" t="s">
        <v>430</v>
      </c>
      <c r="D907" s="744" t="s">
        <v>1333</v>
      </c>
    </row>
    <row r="908" customFormat="false" ht="13.2" hidden="false" customHeight="false" outlineLevel="0" collapsed="false">
      <c r="C908" s="664" t="s">
        <v>430</v>
      </c>
      <c r="D908" s="744" t="s">
        <v>940</v>
      </c>
    </row>
    <row r="909" customFormat="false" ht="13.2" hidden="false" customHeight="false" outlineLevel="0" collapsed="false">
      <c r="C909" s="664" t="s">
        <v>430</v>
      </c>
      <c r="D909" s="744" t="s">
        <v>1334</v>
      </c>
    </row>
    <row r="910" customFormat="false" ht="13.2" hidden="false" customHeight="false" outlineLevel="0" collapsed="false">
      <c r="C910" s="664" t="s">
        <v>430</v>
      </c>
      <c r="D910" s="744" t="s">
        <v>1335</v>
      </c>
    </row>
    <row r="911" customFormat="false" ht="13.2" hidden="false" customHeight="false" outlineLevel="0" collapsed="false">
      <c r="C911" s="664" t="s">
        <v>430</v>
      </c>
      <c r="D911" s="744" t="s">
        <v>1336</v>
      </c>
    </row>
    <row r="912" customFormat="false" ht="13.2" hidden="false" customHeight="false" outlineLevel="0" collapsed="false">
      <c r="C912" s="664" t="s">
        <v>430</v>
      </c>
      <c r="D912" s="744" t="s">
        <v>1337</v>
      </c>
    </row>
    <row r="913" customFormat="false" ht="13.2" hidden="false" customHeight="false" outlineLevel="0" collapsed="false">
      <c r="C913" s="664" t="s">
        <v>430</v>
      </c>
      <c r="D913" s="744" t="s">
        <v>1338</v>
      </c>
    </row>
    <row r="914" customFormat="false" ht="13.2" hidden="false" customHeight="false" outlineLevel="0" collapsed="false">
      <c r="C914" s="664" t="s">
        <v>430</v>
      </c>
      <c r="D914" s="744" t="s">
        <v>1339</v>
      </c>
    </row>
    <row r="915" customFormat="false" ht="13.2" hidden="false" customHeight="false" outlineLevel="0" collapsed="false">
      <c r="C915" s="664" t="s">
        <v>430</v>
      </c>
      <c r="D915" s="744" t="s">
        <v>1340</v>
      </c>
    </row>
    <row r="916" customFormat="false" ht="13.2" hidden="false" customHeight="false" outlineLevel="0" collapsed="false">
      <c r="C916" s="664" t="s">
        <v>432</v>
      </c>
      <c r="D916" s="744" t="s">
        <v>1341</v>
      </c>
    </row>
    <row r="917" customFormat="false" ht="13.2" hidden="false" customHeight="false" outlineLevel="0" collapsed="false">
      <c r="C917" s="664" t="s">
        <v>432</v>
      </c>
      <c r="D917" s="744" t="s">
        <v>1342</v>
      </c>
    </row>
    <row r="918" customFormat="false" ht="13.2" hidden="false" customHeight="false" outlineLevel="0" collapsed="false">
      <c r="C918" s="664" t="s">
        <v>432</v>
      </c>
      <c r="D918" s="744" t="s">
        <v>1343</v>
      </c>
    </row>
    <row r="919" customFormat="false" ht="13.2" hidden="false" customHeight="false" outlineLevel="0" collapsed="false">
      <c r="C919" s="664" t="s">
        <v>432</v>
      </c>
      <c r="D919" s="744" t="s">
        <v>1344</v>
      </c>
    </row>
    <row r="920" customFormat="false" ht="13.2" hidden="false" customHeight="false" outlineLevel="0" collapsed="false">
      <c r="C920" s="664" t="s">
        <v>432</v>
      </c>
      <c r="D920" s="744" t="s">
        <v>1345</v>
      </c>
    </row>
    <row r="921" customFormat="false" ht="13.2" hidden="false" customHeight="false" outlineLevel="0" collapsed="false">
      <c r="C921" s="664" t="s">
        <v>432</v>
      </c>
      <c r="D921" s="744" t="s">
        <v>1346</v>
      </c>
    </row>
    <row r="922" customFormat="false" ht="13.2" hidden="false" customHeight="false" outlineLevel="0" collapsed="false">
      <c r="C922" s="664" t="s">
        <v>432</v>
      </c>
      <c r="D922" s="744" t="s">
        <v>1347</v>
      </c>
    </row>
    <row r="923" customFormat="false" ht="13.2" hidden="false" customHeight="false" outlineLevel="0" collapsed="false">
      <c r="C923" s="664" t="s">
        <v>432</v>
      </c>
      <c r="D923" s="744" t="s">
        <v>1348</v>
      </c>
    </row>
    <row r="924" customFormat="false" ht="13.2" hidden="false" customHeight="false" outlineLevel="0" collapsed="false">
      <c r="C924" s="664" t="s">
        <v>432</v>
      </c>
      <c r="D924" s="744" t="s">
        <v>1349</v>
      </c>
    </row>
    <row r="925" customFormat="false" ht="13.2" hidden="false" customHeight="false" outlineLevel="0" collapsed="false">
      <c r="C925" s="664" t="s">
        <v>432</v>
      </c>
      <c r="D925" s="744" t="s">
        <v>1350</v>
      </c>
    </row>
    <row r="926" customFormat="false" ht="13.2" hidden="false" customHeight="false" outlineLevel="0" collapsed="false">
      <c r="C926" s="664" t="s">
        <v>432</v>
      </c>
      <c r="D926" s="744" t="s">
        <v>1351</v>
      </c>
    </row>
    <row r="927" customFormat="false" ht="13.2" hidden="false" customHeight="false" outlineLevel="0" collapsed="false">
      <c r="C927" s="664" t="s">
        <v>432</v>
      </c>
      <c r="D927" s="744" t="s">
        <v>1352</v>
      </c>
    </row>
    <row r="928" customFormat="false" ht="13.2" hidden="false" customHeight="false" outlineLevel="0" collapsed="false">
      <c r="C928" s="664" t="s">
        <v>432</v>
      </c>
      <c r="D928" s="744" t="s">
        <v>1353</v>
      </c>
    </row>
    <row r="929" customFormat="false" ht="13.2" hidden="false" customHeight="false" outlineLevel="0" collapsed="false">
      <c r="C929" s="664" t="s">
        <v>432</v>
      </c>
      <c r="D929" s="744" t="s">
        <v>1354</v>
      </c>
    </row>
    <row r="930" customFormat="false" ht="13.2" hidden="false" customHeight="false" outlineLevel="0" collapsed="false">
      <c r="C930" s="664" t="s">
        <v>432</v>
      </c>
      <c r="D930" s="744" t="s">
        <v>1355</v>
      </c>
    </row>
    <row r="931" customFormat="false" ht="13.2" hidden="false" customHeight="false" outlineLevel="0" collapsed="false">
      <c r="C931" s="664" t="s">
        <v>432</v>
      </c>
      <c r="D931" s="744" t="s">
        <v>1356</v>
      </c>
    </row>
    <row r="932" customFormat="false" ht="13.2" hidden="false" customHeight="false" outlineLevel="0" collapsed="false">
      <c r="C932" s="664" t="s">
        <v>432</v>
      </c>
      <c r="D932" s="744" t="s">
        <v>1357</v>
      </c>
    </row>
    <row r="933" customFormat="false" ht="13.2" hidden="false" customHeight="false" outlineLevel="0" collapsed="false">
      <c r="C933" s="664" t="s">
        <v>432</v>
      </c>
      <c r="D933" s="744" t="s">
        <v>1358</v>
      </c>
    </row>
    <row r="934" customFormat="false" ht="13.2" hidden="false" customHeight="false" outlineLevel="0" collapsed="false">
      <c r="C934" s="664" t="s">
        <v>432</v>
      </c>
      <c r="D934" s="744" t="s">
        <v>1359</v>
      </c>
    </row>
    <row r="935" customFormat="false" ht="13.2" hidden="false" customHeight="false" outlineLevel="0" collapsed="false">
      <c r="C935" s="664" t="s">
        <v>432</v>
      </c>
      <c r="D935" s="744" t="s">
        <v>1360</v>
      </c>
    </row>
    <row r="936" customFormat="false" ht="13.2" hidden="false" customHeight="false" outlineLevel="0" collapsed="false">
      <c r="C936" s="664" t="s">
        <v>432</v>
      </c>
      <c r="D936" s="744" t="s">
        <v>1361</v>
      </c>
    </row>
    <row r="937" customFormat="false" ht="13.2" hidden="false" customHeight="false" outlineLevel="0" collapsed="false">
      <c r="C937" s="664" t="s">
        <v>432</v>
      </c>
      <c r="D937" s="744" t="s">
        <v>1362</v>
      </c>
    </row>
    <row r="938" customFormat="false" ht="13.2" hidden="false" customHeight="false" outlineLevel="0" collapsed="false">
      <c r="C938" s="664" t="s">
        <v>432</v>
      </c>
      <c r="D938" s="744" t="s">
        <v>1363</v>
      </c>
    </row>
    <row r="939" customFormat="false" ht="13.2" hidden="false" customHeight="false" outlineLevel="0" collapsed="false">
      <c r="C939" s="664" t="s">
        <v>432</v>
      </c>
      <c r="D939" s="744" t="s">
        <v>1364</v>
      </c>
    </row>
    <row r="940" customFormat="false" ht="13.2" hidden="false" customHeight="false" outlineLevel="0" collapsed="false">
      <c r="C940" s="664" t="s">
        <v>432</v>
      </c>
      <c r="D940" s="744" t="s">
        <v>1365</v>
      </c>
    </row>
    <row r="941" customFormat="false" ht="13.2" hidden="false" customHeight="false" outlineLevel="0" collapsed="false">
      <c r="C941" s="664" t="s">
        <v>432</v>
      </c>
      <c r="D941" s="744" t="s">
        <v>1366</v>
      </c>
    </row>
    <row r="942" customFormat="false" ht="13.2" hidden="false" customHeight="false" outlineLevel="0" collapsed="false">
      <c r="C942" s="664" t="s">
        <v>432</v>
      </c>
      <c r="D942" s="744" t="s">
        <v>1367</v>
      </c>
    </row>
    <row r="943" customFormat="false" ht="13.2" hidden="false" customHeight="false" outlineLevel="0" collapsed="false">
      <c r="C943" s="664" t="s">
        <v>432</v>
      </c>
      <c r="D943" s="744" t="s">
        <v>1368</v>
      </c>
    </row>
    <row r="944" customFormat="false" ht="13.2" hidden="false" customHeight="false" outlineLevel="0" collapsed="false">
      <c r="C944" s="664" t="s">
        <v>432</v>
      </c>
      <c r="D944" s="744" t="s">
        <v>1369</v>
      </c>
    </row>
    <row r="945" customFormat="false" ht="13.2" hidden="false" customHeight="false" outlineLevel="0" collapsed="false">
      <c r="C945" s="664" t="s">
        <v>432</v>
      </c>
      <c r="D945" s="744" t="s">
        <v>1370</v>
      </c>
    </row>
    <row r="946" customFormat="false" ht="13.2" hidden="false" customHeight="false" outlineLevel="0" collapsed="false">
      <c r="C946" s="664" t="s">
        <v>432</v>
      </c>
      <c r="D946" s="744" t="s">
        <v>1371</v>
      </c>
    </row>
    <row r="947" customFormat="false" ht="13.2" hidden="false" customHeight="false" outlineLevel="0" collapsed="false">
      <c r="C947" s="664" t="s">
        <v>432</v>
      </c>
      <c r="D947" s="744" t="s">
        <v>601</v>
      </c>
    </row>
    <row r="948" customFormat="false" ht="13.2" hidden="false" customHeight="false" outlineLevel="0" collapsed="false">
      <c r="C948" s="664" t="s">
        <v>432</v>
      </c>
      <c r="D948" s="744" t="s">
        <v>1372</v>
      </c>
    </row>
    <row r="949" customFormat="false" ht="13.2" hidden="false" customHeight="false" outlineLevel="0" collapsed="false">
      <c r="C949" s="664" t="s">
        <v>432</v>
      </c>
      <c r="D949" s="744" t="s">
        <v>1373</v>
      </c>
    </row>
    <row r="950" customFormat="false" ht="13.2" hidden="false" customHeight="false" outlineLevel="0" collapsed="false">
      <c r="C950" s="664" t="s">
        <v>432</v>
      </c>
      <c r="D950" s="744" t="s">
        <v>1374</v>
      </c>
    </row>
    <row r="951" customFormat="false" ht="13.2" hidden="false" customHeight="false" outlineLevel="0" collapsed="false">
      <c r="C951" s="664" t="s">
        <v>432</v>
      </c>
      <c r="D951" s="744" t="s">
        <v>1375</v>
      </c>
    </row>
    <row r="952" customFormat="false" ht="13.2" hidden="false" customHeight="false" outlineLevel="0" collapsed="false">
      <c r="C952" s="664" t="s">
        <v>432</v>
      </c>
      <c r="D952" s="744" t="s">
        <v>1376</v>
      </c>
    </row>
    <row r="953" customFormat="false" ht="13.2" hidden="false" customHeight="false" outlineLevel="0" collapsed="false">
      <c r="C953" s="664" t="s">
        <v>432</v>
      </c>
      <c r="D953" s="744" t="s">
        <v>1377</v>
      </c>
    </row>
    <row r="954" customFormat="false" ht="13.2" hidden="false" customHeight="false" outlineLevel="0" collapsed="false">
      <c r="C954" s="664" t="s">
        <v>432</v>
      </c>
      <c r="D954" s="744" t="s">
        <v>1378</v>
      </c>
    </row>
    <row r="955" customFormat="false" ht="13.2" hidden="false" customHeight="false" outlineLevel="0" collapsed="false">
      <c r="C955" s="664" t="s">
        <v>432</v>
      </c>
      <c r="D955" s="744" t="s">
        <v>1379</v>
      </c>
    </row>
    <row r="956" customFormat="false" ht="13.2" hidden="false" customHeight="false" outlineLevel="0" collapsed="false">
      <c r="C956" s="664" t="s">
        <v>432</v>
      </c>
      <c r="D956" s="744" t="s">
        <v>1380</v>
      </c>
    </row>
    <row r="957" customFormat="false" ht="13.2" hidden="false" customHeight="false" outlineLevel="0" collapsed="false">
      <c r="C957" s="664" t="s">
        <v>432</v>
      </c>
      <c r="D957" s="744" t="s">
        <v>1381</v>
      </c>
    </row>
    <row r="958" customFormat="false" ht="13.2" hidden="false" customHeight="false" outlineLevel="0" collapsed="false">
      <c r="C958" s="664" t="s">
        <v>434</v>
      </c>
      <c r="D958" s="744" t="s">
        <v>1382</v>
      </c>
    </row>
    <row r="959" customFormat="false" ht="13.2" hidden="false" customHeight="false" outlineLevel="0" collapsed="false">
      <c r="C959" s="664" t="s">
        <v>434</v>
      </c>
      <c r="D959" s="744" t="s">
        <v>1383</v>
      </c>
    </row>
    <row r="960" customFormat="false" ht="13.2" hidden="false" customHeight="false" outlineLevel="0" collapsed="false">
      <c r="C960" s="664" t="s">
        <v>434</v>
      </c>
      <c r="D960" s="744" t="s">
        <v>1384</v>
      </c>
    </row>
    <row r="961" customFormat="false" ht="13.2" hidden="false" customHeight="false" outlineLevel="0" collapsed="false">
      <c r="C961" s="664" t="s">
        <v>434</v>
      </c>
      <c r="D961" s="744" t="s">
        <v>1385</v>
      </c>
    </row>
    <row r="962" customFormat="false" ht="13.2" hidden="false" customHeight="false" outlineLevel="0" collapsed="false">
      <c r="C962" s="664" t="s">
        <v>434</v>
      </c>
      <c r="D962" s="744" t="s">
        <v>1386</v>
      </c>
    </row>
    <row r="963" customFormat="false" ht="13.2" hidden="false" customHeight="false" outlineLevel="0" collapsed="false">
      <c r="C963" s="664" t="s">
        <v>434</v>
      </c>
      <c r="D963" s="744" t="s">
        <v>1387</v>
      </c>
    </row>
    <row r="964" customFormat="false" ht="13.2" hidden="false" customHeight="false" outlineLevel="0" collapsed="false">
      <c r="C964" s="664" t="s">
        <v>434</v>
      </c>
      <c r="D964" s="744" t="s">
        <v>1388</v>
      </c>
    </row>
    <row r="965" customFormat="false" ht="13.2" hidden="false" customHeight="false" outlineLevel="0" collapsed="false">
      <c r="C965" s="664" t="s">
        <v>434</v>
      </c>
      <c r="D965" s="744" t="s">
        <v>1389</v>
      </c>
    </row>
    <row r="966" customFormat="false" ht="13.2" hidden="false" customHeight="false" outlineLevel="0" collapsed="false">
      <c r="C966" s="664" t="s">
        <v>434</v>
      </c>
      <c r="D966" s="744" t="s">
        <v>1390</v>
      </c>
    </row>
    <row r="967" customFormat="false" ht="13.2" hidden="false" customHeight="false" outlineLevel="0" collapsed="false">
      <c r="C967" s="664" t="s">
        <v>434</v>
      </c>
      <c r="D967" s="744" t="s">
        <v>1391</v>
      </c>
    </row>
    <row r="968" customFormat="false" ht="13.2" hidden="false" customHeight="false" outlineLevel="0" collapsed="false">
      <c r="C968" s="664" t="s">
        <v>434</v>
      </c>
      <c r="D968" s="744" t="s">
        <v>1392</v>
      </c>
    </row>
    <row r="969" customFormat="false" ht="13.2" hidden="false" customHeight="false" outlineLevel="0" collapsed="false">
      <c r="C969" s="664" t="s">
        <v>434</v>
      </c>
      <c r="D969" s="744" t="s">
        <v>1393</v>
      </c>
    </row>
    <row r="970" customFormat="false" ht="13.2" hidden="false" customHeight="false" outlineLevel="0" collapsed="false">
      <c r="C970" s="664" t="s">
        <v>434</v>
      </c>
      <c r="D970" s="744" t="s">
        <v>1394</v>
      </c>
    </row>
    <row r="971" customFormat="false" ht="13.2" hidden="false" customHeight="false" outlineLevel="0" collapsed="false">
      <c r="C971" s="664" t="s">
        <v>434</v>
      </c>
      <c r="D971" s="744" t="s">
        <v>1395</v>
      </c>
    </row>
    <row r="972" customFormat="false" ht="13.2" hidden="false" customHeight="false" outlineLevel="0" collapsed="false">
      <c r="C972" s="664" t="s">
        <v>434</v>
      </c>
      <c r="D972" s="744" t="s">
        <v>1396</v>
      </c>
    </row>
    <row r="973" customFormat="false" ht="13.2" hidden="false" customHeight="false" outlineLevel="0" collapsed="false">
      <c r="C973" s="664" t="s">
        <v>434</v>
      </c>
      <c r="D973" s="744" t="s">
        <v>1397</v>
      </c>
    </row>
    <row r="974" customFormat="false" ht="13.2" hidden="false" customHeight="false" outlineLevel="0" collapsed="false">
      <c r="C974" s="664" t="s">
        <v>434</v>
      </c>
      <c r="D974" s="744" t="s">
        <v>1398</v>
      </c>
    </row>
    <row r="975" customFormat="false" ht="13.2" hidden="false" customHeight="false" outlineLevel="0" collapsed="false">
      <c r="C975" s="664" t="s">
        <v>434</v>
      </c>
      <c r="D975" s="744" t="s">
        <v>1399</v>
      </c>
    </row>
    <row r="976" customFormat="false" ht="13.2" hidden="false" customHeight="false" outlineLevel="0" collapsed="false">
      <c r="C976" s="664" t="s">
        <v>434</v>
      </c>
      <c r="D976" s="744" t="s">
        <v>1400</v>
      </c>
    </row>
    <row r="977" customFormat="false" ht="13.2" hidden="false" customHeight="false" outlineLevel="0" collapsed="false">
      <c r="C977" s="664" t="s">
        <v>434</v>
      </c>
      <c r="D977" s="744" t="s">
        <v>1401</v>
      </c>
    </row>
    <row r="978" customFormat="false" ht="13.2" hidden="false" customHeight="false" outlineLevel="0" collapsed="false">
      <c r="C978" s="664" t="s">
        <v>434</v>
      </c>
      <c r="D978" s="744" t="s">
        <v>1402</v>
      </c>
    </row>
    <row r="979" customFormat="false" ht="13.2" hidden="false" customHeight="false" outlineLevel="0" collapsed="false">
      <c r="C979" s="664" t="s">
        <v>434</v>
      </c>
      <c r="D979" s="744" t="s">
        <v>1403</v>
      </c>
    </row>
    <row r="980" customFormat="false" ht="13.2" hidden="false" customHeight="false" outlineLevel="0" collapsed="false">
      <c r="C980" s="664" t="s">
        <v>434</v>
      </c>
      <c r="D980" s="744" t="s">
        <v>1404</v>
      </c>
    </row>
    <row r="981" customFormat="false" ht="13.2" hidden="false" customHeight="false" outlineLevel="0" collapsed="false">
      <c r="C981" s="664" t="s">
        <v>434</v>
      </c>
      <c r="D981" s="744" t="s">
        <v>1405</v>
      </c>
    </row>
    <row r="982" customFormat="false" ht="13.2" hidden="false" customHeight="false" outlineLevel="0" collapsed="false">
      <c r="C982" s="664" t="s">
        <v>434</v>
      </c>
      <c r="D982" s="744" t="s">
        <v>1406</v>
      </c>
    </row>
    <row r="983" customFormat="false" ht="13.2" hidden="false" customHeight="false" outlineLevel="0" collapsed="false">
      <c r="C983" s="664" t="s">
        <v>434</v>
      </c>
      <c r="D983" s="744" t="s">
        <v>1407</v>
      </c>
    </row>
    <row r="984" customFormat="false" ht="13.2" hidden="false" customHeight="false" outlineLevel="0" collapsed="false">
      <c r="C984" s="664" t="s">
        <v>434</v>
      </c>
      <c r="D984" s="744" t="s">
        <v>1408</v>
      </c>
    </row>
    <row r="985" customFormat="false" ht="13.2" hidden="false" customHeight="false" outlineLevel="0" collapsed="false">
      <c r="C985" s="664" t="s">
        <v>434</v>
      </c>
      <c r="D985" s="744" t="s">
        <v>1409</v>
      </c>
    </row>
    <row r="986" customFormat="false" ht="13.2" hidden="false" customHeight="false" outlineLevel="0" collapsed="false">
      <c r="C986" s="664" t="s">
        <v>434</v>
      </c>
      <c r="D986" s="744" t="s">
        <v>1410</v>
      </c>
    </row>
    <row r="987" customFormat="false" ht="13.2" hidden="false" customHeight="false" outlineLevel="0" collapsed="false">
      <c r="C987" s="664" t="s">
        <v>434</v>
      </c>
      <c r="D987" s="744" t="s">
        <v>594</v>
      </c>
    </row>
    <row r="988" customFormat="false" ht="13.2" hidden="false" customHeight="false" outlineLevel="0" collapsed="false">
      <c r="C988" s="664" t="s">
        <v>434</v>
      </c>
      <c r="D988" s="744" t="s">
        <v>1411</v>
      </c>
    </row>
    <row r="989" customFormat="false" ht="13.2" hidden="false" customHeight="false" outlineLevel="0" collapsed="false">
      <c r="C989" s="664" t="s">
        <v>434</v>
      </c>
      <c r="D989" s="744" t="s">
        <v>1412</v>
      </c>
    </row>
    <row r="990" customFormat="false" ht="13.2" hidden="false" customHeight="false" outlineLevel="0" collapsed="false">
      <c r="C990" s="664" t="s">
        <v>434</v>
      </c>
      <c r="D990" s="744" t="s">
        <v>1413</v>
      </c>
    </row>
    <row r="991" customFormat="false" ht="13.2" hidden="false" customHeight="false" outlineLevel="0" collapsed="false">
      <c r="C991" s="664" t="s">
        <v>434</v>
      </c>
      <c r="D991" s="744" t="s">
        <v>1414</v>
      </c>
    </row>
    <row r="992" customFormat="false" ht="13.2" hidden="false" customHeight="false" outlineLevel="0" collapsed="false">
      <c r="C992" s="664" t="s">
        <v>434</v>
      </c>
      <c r="D992" s="744" t="s">
        <v>479</v>
      </c>
    </row>
    <row r="993" customFormat="false" ht="13.2" hidden="false" customHeight="false" outlineLevel="0" collapsed="false">
      <c r="C993" s="664" t="s">
        <v>436</v>
      </c>
      <c r="D993" s="744" t="s">
        <v>1415</v>
      </c>
    </row>
    <row r="994" customFormat="false" ht="13.2" hidden="false" customHeight="false" outlineLevel="0" collapsed="false">
      <c r="C994" s="664" t="s">
        <v>436</v>
      </c>
      <c r="D994" s="744" t="s">
        <v>1416</v>
      </c>
    </row>
    <row r="995" customFormat="false" ht="13.2" hidden="false" customHeight="false" outlineLevel="0" collapsed="false">
      <c r="C995" s="664" t="s">
        <v>436</v>
      </c>
      <c r="D995" s="744" t="s">
        <v>1417</v>
      </c>
    </row>
    <row r="996" customFormat="false" ht="13.2" hidden="false" customHeight="false" outlineLevel="0" collapsed="false">
      <c r="C996" s="664" t="s">
        <v>436</v>
      </c>
      <c r="D996" s="744" t="s">
        <v>1418</v>
      </c>
    </row>
    <row r="997" customFormat="false" ht="13.2" hidden="false" customHeight="false" outlineLevel="0" collapsed="false">
      <c r="C997" s="664" t="s">
        <v>436</v>
      </c>
      <c r="D997" s="744" t="s">
        <v>1419</v>
      </c>
    </row>
    <row r="998" customFormat="false" ht="13.2" hidden="false" customHeight="false" outlineLevel="0" collapsed="false">
      <c r="C998" s="664" t="s">
        <v>436</v>
      </c>
      <c r="D998" s="744" t="s">
        <v>1420</v>
      </c>
    </row>
    <row r="999" customFormat="false" ht="13.2" hidden="false" customHeight="false" outlineLevel="0" collapsed="false">
      <c r="C999" s="664" t="s">
        <v>436</v>
      </c>
      <c r="D999" s="744" t="s">
        <v>1421</v>
      </c>
    </row>
    <row r="1000" customFormat="false" ht="13.2" hidden="false" customHeight="false" outlineLevel="0" collapsed="false">
      <c r="C1000" s="664" t="s">
        <v>436</v>
      </c>
      <c r="D1000" s="744" t="s">
        <v>1422</v>
      </c>
    </row>
    <row r="1001" customFormat="false" ht="13.2" hidden="false" customHeight="false" outlineLevel="0" collapsed="false">
      <c r="C1001" s="664" t="s">
        <v>436</v>
      </c>
      <c r="D1001" s="744" t="s">
        <v>1423</v>
      </c>
    </row>
    <row r="1002" customFormat="false" ht="13.2" hidden="false" customHeight="false" outlineLevel="0" collapsed="false">
      <c r="C1002" s="664" t="s">
        <v>436</v>
      </c>
      <c r="D1002" s="744" t="s">
        <v>1424</v>
      </c>
    </row>
    <row r="1003" customFormat="false" ht="13.2" hidden="false" customHeight="false" outlineLevel="0" collapsed="false">
      <c r="C1003" s="664" t="s">
        <v>436</v>
      </c>
      <c r="D1003" s="744" t="s">
        <v>1425</v>
      </c>
    </row>
    <row r="1004" customFormat="false" ht="13.2" hidden="false" customHeight="false" outlineLevel="0" collapsed="false">
      <c r="C1004" s="664" t="s">
        <v>436</v>
      </c>
      <c r="D1004" s="744" t="s">
        <v>1426</v>
      </c>
    </row>
    <row r="1005" customFormat="false" ht="13.2" hidden="false" customHeight="false" outlineLevel="0" collapsed="false">
      <c r="C1005" s="664" t="s">
        <v>436</v>
      </c>
      <c r="D1005" s="744" t="s">
        <v>1427</v>
      </c>
    </row>
    <row r="1006" customFormat="false" ht="13.2" hidden="false" customHeight="false" outlineLevel="0" collapsed="false">
      <c r="C1006" s="664" t="s">
        <v>436</v>
      </c>
      <c r="D1006" s="744" t="s">
        <v>1428</v>
      </c>
    </row>
    <row r="1007" customFormat="false" ht="13.2" hidden="false" customHeight="false" outlineLevel="0" collapsed="false">
      <c r="C1007" s="664" t="s">
        <v>436</v>
      </c>
      <c r="D1007" s="744" t="s">
        <v>1429</v>
      </c>
    </row>
    <row r="1008" customFormat="false" ht="13.2" hidden="false" customHeight="false" outlineLevel="0" collapsed="false">
      <c r="C1008" s="664" t="s">
        <v>436</v>
      </c>
      <c r="D1008" s="744" t="s">
        <v>1430</v>
      </c>
    </row>
    <row r="1009" customFormat="false" ht="13.2" hidden="false" customHeight="false" outlineLevel="0" collapsed="false">
      <c r="C1009" s="664" t="s">
        <v>436</v>
      </c>
      <c r="D1009" s="744" t="s">
        <v>1431</v>
      </c>
    </row>
    <row r="1010" customFormat="false" ht="13.2" hidden="false" customHeight="false" outlineLevel="0" collapsed="false">
      <c r="C1010" s="664" t="s">
        <v>436</v>
      </c>
      <c r="D1010" s="744" t="s">
        <v>1432</v>
      </c>
    </row>
    <row r="1011" customFormat="false" ht="13.2" hidden="false" customHeight="false" outlineLevel="0" collapsed="false">
      <c r="C1011" s="664" t="s">
        <v>436</v>
      </c>
      <c r="D1011" s="744" t="s">
        <v>1433</v>
      </c>
    </row>
    <row r="1012" customFormat="false" ht="13.2" hidden="false" customHeight="false" outlineLevel="0" collapsed="false">
      <c r="C1012" s="664" t="s">
        <v>436</v>
      </c>
      <c r="D1012" s="744" t="s">
        <v>1434</v>
      </c>
    </row>
    <row r="1013" customFormat="false" ht="13.2" hidden="false" customHeight="false" outlineLevel="0" collapsed="false">
      <c r="C1013" s="664" t="s">
        <v>436</v>
      </c>
      <c r="D1013" s="744" t="s">
        <v>1435</v>
      </c>
    </row>
    <row r="1014" customFormat="false" ht="13.2" hidden="false" customHeight="false" outlineLevel="0" collapsed="false">
      <c r="C1014" s="664" t="s">
        <v>436</v>
      </c>
      <c r="D1014" s="744" t="s">
        <v>1436</v>
      </c>
    </row>
    <row r="1015" customFormat="false" ht="13.2" hidden="false" customHeight="false" outlineLevel="0" collapsed="false">
      <c r="C1015" s="664" t="s">
        <v>436</v>
      </c>
      <c r="D1015" s="744" t="s">
        <v>1437</v>
      </c>
    </row>
    <row r="1016" customFormat="false" ht="13.2" hidden="false" customHeight="false" outlineLevel="0" collapsed="false">
      <c r="C1016" s="664" t="s">
        <v>436</v>
      </c>
      <c r="D1016" s="744" t="s">
        <v>1438</v>
      </c>
    </row>
    <row r="1017" customFormat="false" ht="13.2" hidden="false" customHeight="false" outlineLevel="0" collapsed="false">
      <c r="C1017" s="664" t="s">
        <v>436</v>
      </c>
      <c r="D1017" s="744" t="s">
        <v>1439</v>
      </c>
    </row>
    <row r="1018" customFormat="false" ht="13.2" hidden="false" customHeight="false" outlineLevel="0" collapsed="false">
      <c r="C1018" s="664" t="s">
        <v>436</v>
      </c>
      <c r="D1018" s="744" t="s">
        <v>1440</v>
      </c>
    </row>
    <row r="1019" customFormat="false" ht="13.2" hidden="false" customHeight="false" outlineLevel="0" collapsed="false">
      <c r="C1019" s="664" t="s">
        <v>436</v>
      </c>
      <c r="D1019" s="744" t="s">
        <v>1441</v>
      </c>
    </row>
    <row r="1020" customFormat="false" ht="13.2" hidden="false" customHeight="false" outlineLevel="0" collapsed="false">
      <c r="C1020" s="664" t="s">
        <v>436</v>
      </c>
      <c r="D1020" s="744" t="s">
        <v>1442</v>
      </c>
    </row>
    <row r="1021" customFormat="false" ht="13.2" hidden="false" customHeight="false" outlineLevel="0" collapsed="false">
      <c r="C1021" s="664" t="s">
        <v>436</v>
      </c>
      <c r="D1021" s="744" t="s">
        <v>1443</v>
      </c>
    </row>
    <row r="1022" customFormat="false" ht="13.2" hidden="false" customHeight="false" outlineLevel="0" collapsed="false">
      <c r="C1022" s="664" t="s">
        <v>436</v>
      </c>
      <c r="D1022" s="744" t="s">
        <v>1444</v>
      </c>
    </row>
    <row r="1023" customFormat="false" ht="13.2" hidden="false" customHeight="false" outlineLevel="0" collapsed="false">
      <c r="C1023" s="664" t="s">
        <v>436</v>
      </c>
      <c r="D1023" s="744" t="s">
        <v>1445</v>
      </c>
    </row>
    <row r="1024" customFormat="false" ht="13.2" hidden="false" customHeight="false" outlineLevel="0" collapsed="false">
      <c r="C1024" s="664" t="s">
        <v>436</v>
      </c>
      <c r="D1024" s="744" t="s">
        <v>1446</v>
      </c>
    </row>
    <row r="1025" customFormat="false" ht="13.2" hidden="false" customHeight="false" outlineLevel="0" collapsed="false">
      <c r="C1025" s="664" t="s">
        <v>436</v>
      </c>
      <c r="D1025" s="744" t="s">
        <v>1447</v>
      </c>
    </row>
    <row r="1026" customFormat="false" ht="13.2" hidden="false" customHeight="false" outlineLevel="0" collapsed="false">
      <c r="C1026" s="664" t="s">
        <v>436</v>
      </c>
      <c r="D1026" s="744" t="s">
        <v>1448</v>
      </c>
    </row>
    <row r="1027" customFormat="false" ht="13.2" hidden="false" customHeight="false" outlineLevel="0" collapsed="false">
      <c r="C1027" s="664" t="s">
        <v>436</v>
      </c>
      <c r="D1027" s="744" t="s">
        <v>1449</v>
      </c>
    </row>
    <row r="1028" customFormat="false" ht="13.2" hidden="false" customHeight="false" outlineLevel="0" collapsed="false">
      <c r="C1028" s="664" t="s">
        <v>436</v>
      </c>
      <c r="D1028" s="744" t="s">
        <v>1450</v>
      </c>
    </row>
    <row r="1029" customFormat="false" ht="13.2" hidden="false" customHeight="false" outlineLevel="0" collapsed="false">
      <c r="C1029" s="664" t="s">
        <v>436</v>
      </c>
      <c r="D1029" s="744" t="s">
        <v>1451</v>
      </c>
    </row>
    <row r="1030" customFormat="false" ht="13.2" hidden="false" customHeight="false" outlineLevel="0" collapsed="false">
      <c r="C1030" s="664" t="s">
        <v>436</v>
      </c>
      <c r="D1030" s="744" t="s">
        <v>1452</v>
      </c>
    </row>
    <row r="1031" customFormat="false" ht="13.2" hidden="false" customHeight="false" outlineLevel="0" collapsed="false">
      <c r="C1031" s="664" t="s">
        <v>436</v>
      </c>
      <c r="D1031" s="744" t="s">
        <v>1453</v>
      </c>
    </row>
    <row r="1032" customFormat="false" ht="13.2" hidden="false" customHeight="false" outlineLevel="0" collapsed="false">
      <c r="C1032" s="664" t="s">
        <v>436</v>
      </c>
      <c r="D1032" s="744" t="s">
        <v>1454</v>
      </c>
    </row>
    <row r="1033" customFormat="false" ht="13.2" hidden="false" customHeight="false" outlineLevel="0" collapsed="false">
      <c r="C1033" s="664" t="s">
        <v>436</v>
      </c>
      <c r="D1033" s="744" t="s">
        <v>1455</v>
      </c>
    </row>
    <row r="1034" customFormat="false" ht="13.2" hidden="false" customHeight="false" outlineLevel="0" collapsed="false">
      <c r="C1034" s="664" t="s">
        <v>436</v>
      </c>
      <c r="D1034" s="744" t="s">
        <v>1456</v>
      </c>
    </row>
    <row r="1035" customFormat="false" ht="13.2" hidden="false" customHeight="false" outlineLevel="0" collapsed="false">
      <c r="C1035" s="664" t="s">
        <v>436</v>
      </c>
      <c r="D1035" s="744" t="s">
        <v>1457</v>
      </c>
    </row>
    <row r="1036" customFormat="false" ht="13.2" hidden="false" customHeight="false" outlineLevel="0" collapsed="false">
      <c r="C1036" s="664" t="s">
        <v>436</v>
      </c>
      <c r="D1036" s="744" t="s">
        <v>1458</v>
      </c>
    </row>
    <row r="1037" customFormat="false" ht="13.2" hidden="false" customHeight="false" outlineLevel="0" collapsed="false">
      <c r="C1037" s="664" t="s">
        <v>436</v>
      </c>
      <c r="D1037" s="744" t="s">
        <v>1459</v>
      </c>
    </row>
    <row r="1038" customFormat="false" ht="13.2" hidden="false" customHeight="false" outlineLevel="0" collapsed="false">
      <c r="C1038" s="664" t="s">
        <v>436</v>
      </c>
      <c r="D1038" s="744" t="s">
        <v>1460</v>
      </c>
    </row>
    <row r="1039" customFormat="false" ht="13.2" hidden="false" customHeight="false" outlineLevel="0" collapsed="false">
      <c r="C1039" s="664" t="s">
        <v>436</v>
      </c>
      <c r="D1039" s="744" t="s">
        <v>1461</v>
      </c>
    </row>
    <row r="1040" customFormat="false" ht="13.2" hidden="false" customHeight="false" outlineLevel="0" collapsed="false">
      <c r="C1040" s="664" t="s">
        <v>436</v>
      </c>
      <c r="D1040" s="744" t="s">
        <v>1462</v>
      </c>
    </row>
    <row r="1041" customFormat="false" ht="13.2" hidden="false" customHeight="false" outlineLevel="0" collapsed="false">
      <c r="C1041" s="664" t="s">
        <v>436</v>
      </c>
      <c r="D1041" s="744" t="s">
        <v>1237</v>
      </c>
    </row>
    <row r="1042" customFormat="false" ht="13.2" hidden="false" customHeight="false" outlineLevel="0" collapsed="false">
      <c r="C1042" s="664" t="s">
        <v>436</v>
      </c>
      <c r="D1042" s="744" t="s">
        <v>1463</v>
      </c>
    </row>
    <row r="1043" customFormat="false" ht="13.2" hidden="false" customHeight="false" outlineLevel="0" collapsed="false">
      <c r="C1043" s="664" t="s">
        <v>436</v>
      </c>
      <c r="D1043" s="744" t="s">
        <v>1464</v>
      </c>
    </row>
    <row r="1044" customFormat="false" ht="13.2" hidden="false" customHeight="false" outlineLevel="0" collapsed="false">
      <c r="C1044" s="664" t="s">
        <v>436</v>
      </c>
      <c r="D1044" s="744" t="s">
        <v>1465</v>
      </c>
    </row>
    <row r="1045" customFormat="false" ht="13.2" hidden="false" customHeight="false" outlineLevel="0" collapsed="false">
      <c r="C1045" s="664" t="s">
        <v>436</v>
      </c>
      <c r="D1045" s="744" t="s">
        <v>1466</v>
      </c>
    </row>
    <row r="1046" customFormat="false" ht="13.2" hidden="false" customHeight="false" outlineLevel="0" collapsed="false">
      <c r="C1046" s="664" t="s">
        <v>436</v>
      </c>
      <c r="D1046" s="744" t="s">
        <v>1467</v>
      </c>
    </row>
    <row r="1047" customFormat="false" ht="13.2" hidden="false" customHeight="false" outlineLevel="0" collapsed="false">
      <c r="C1047" s="664" t="s">
        <v>438</v>
      </c>
      <c r="D1047" s="744" t="s">
        <v>1468</v>
      </c>
    </row>
    <row r="1048" customFormat="false" ht="13.2" hidden="false" customHeight="false" outlineLevel="0" collapsed="false">
      <c r="C1048" s="664" t="s">
        <v>438</v>
      </c>
      <c r="D1048" s="744" t="s">
        <v>1469</v>
      </c>
    </row>
    <row r="1049" customFormat="false" ht="13.2" hidden="false" customHeight="false" outlineLevel="0" collapsed="false">
      <c r="C1049" s="664" t="s">
        <v>438</v>
      </c>
      <c r="D1049" s="744" t="s">
        <v>1470</v>
      </c>
    </row>
    <row r="1050" customFormat="false" ht="13.2" hidden="false" customHeight="false" outlineLevel="0" collapsed="false">
      <c r="C1050" s="664" t="s">
        <v>438</v>
      </c>
      <c r="D1050" s="744" t="s">
        <v>1471</v>
      </c>
    </row>
    <row r="1051" customFormat="false" ht="13.2" hidden="false" customHeight="false" outlineLevel="0" collapsed="false">
      <c r="C1051" s="664" t="s">
        <v>438</v>
      </c>
      <c r="D1051" s="744" t="s">
        <v>1472</v>
      </c>
    </row>
    <row r="1052" customFormat="false" ht="13.2" hidden="false" customHeight="false" outlineLevel="0" collapsed="false">
      <c r="C1052" s="664" t="s">
        <v>438</v>
      </c>
      <c r="D1052" s="744" t="s">
        <v>1473</v>
      </c>
    </row>
    <row r="1053" customFormat="false" ht="13.2" hidden="false" customHeight="false" outlineLevel="0" collapsed="false">
      <c r="C1053" s="664" t="s">
        <v>438</v>
      </c>
      <c r="D1053" s="744" t="s">
        <v>1474</v>
      </c>
    </row>
    <row r="1054" customFormat="false" ht="13.2" hidden="false" customHeight="false" outlineLevel="0" collapsed="false">
      <c r="C1054" s="664" t="s">
        <v>438</v>
      </c>
      <c r="D1054" s="744" t="s">
        <v>1475</v>
      </c>
    </row>
    <row r="1055" customFormat="false" ht="13.2" hidden="false" customHeight="false" outlineLevel="0" collapsed="false">
      <c r="C1055" s="664" t="s">
        <v>438</v>
      </c>
      <c r="D1055" s="744" t="s">
        <v>1476</v>
      </c>
    </row>
    <row r="1056" customFormat="false" ht="13.2" hidden="false" customHeight="false" outlineLevel="0" collapsed="false">
      <c r="C1056" s="664" t="s">
        <v>438</v>
      </c>
      <c r="D1056" s="744" t="s">
        <v>1477</v>
      </c>
    </row>
    <row r="1057" customFormat="false" ht="13.2" hidden="false" customHeight="false" outlineLevel="0" collapsed="false">
      <c r="C1057" s="664" t="s">
        <v>438</v>
      </c>
      <c r="D1057" s="744" t="s">
        <v>1478</v>
      </c>
    </row>
    <row r="1058" customFormat="false" ht="13.2" hidden="false" customHeight="false" outlineLevel="0" collapsed="false">
      <c r="C1058" s="664" t="s">
        <v>438</v>
      </c>
      <c r="D1058" s="744" t="s">
        <v>1479</v>
      </c>
    </row>
    <row r="1059" customFormat="false" ht="13.2" hidden="false" customHeight="false" outlineLevel="0" collapsed="false">
      <c r="C1059" s="664" t="s">
        <v>438</v>
      </c>
      <c r="D1059" s="744" t="s">
        <v>1480</v>
      </c>
    </row>
    <row r="1060" customFormat="false" ht="13.2" hidden="false" customHeight="false" outlineLevel="0" collapsed="false">
      <c r="C1060" s="664" t="s">
        <v>438</v>
      </c>
      <c r="D1060" s="744" t="s">
        <v>1481</v>
      </c>
    </row>
    <row r="1061" customFormat="false" ht="13.2" hidden="false" customHeight="false" outlineLevel="0" collapsed="false">
      <c r="C1061" s="664" t="s">
        <v>438</v>
      </c>
      <c r="D1061" s="744" t="s">
        <v>1482</v>
      </c>
    </row>
    <row r="1062" customFormat="false" ht="13.2" hidden="false" customHeight="false" outlineLevel="0" collapsed="false">
      <c r="C1062" s="664" t="s">
        <v>438</v>
      </c>
      <c r="D1062" s="744" t="s">
        <v>1483</v>
      </c>
    </row>
    <row r="1063" customFormat="false" ht="13.2" hidden="false" customHeight="false" outlineLevel="0" collapsed="false">
      <c r="C1063" s="664" t="s">
        <v>438</v>
      </c>
      <c r="D1063" s="744" t="s">
        <v>1484</v>
      </c>
    </row>
    <row r="1064" customFormat="false" ht="13.2" hidden="false" customHeight="false" outlineLevel="0" collapsed="false">
      <c r="C1064" s="664" t="s">
        <v>438</v>
      </c>
      <c r="D1064" s="744" t="s">
        <v>773</v>
      </c>
    </row>
    <row r="1065" customFormat="false" ht="13.2" hidden="false" customHeight="false" outlineLevel="0" collapsed="false">
      <c r="C1065" s="664" t="s">
        <v>438</v>
      </c>
      <c r="D1065" s="744" t="s">
        <v>1485</v>
      </c>
    </row>
    <row r="1066" customFormat="false" ht="13.2" hidden="false" customHeight="false" outlineLevel="0" collapsed="false">
      <c r="C1066" s="664" t="s">
        <v>438</v>
      </c>
      <c r="D1066" s="744" t="s">
        <v>1486</v>
      </c>
    </row>
    <row r="1067" customFormat="false" ht="13.2" hidden="false" customHeight="false" outlineLevel="0" collapsed="false">
      <c r="C1067" s="664" t="s">
        <v>438</v>
      </c>
      <c r="D1067" s="744" t="s">
        <v>947</v>
      </c>
    </row>
    <row r="1068" customFormat="false" ht="13.2" hidden="false" customHeight="false" outlineLevel="0" collapsed="false">
      <c r="C1068" s="664" t="s">
        <v>438</v>
      </c>
      <c r="D1068" s="744" t="s">
        <v>1487</v>
      </c>
    </row>
    <row r="1069" customFormat="false" ht="13.2" hidden="false" customHeight="false" outlineLevel="0" collapsed="false">
      <c r="C1069" s="664" t="s">
        <v>438</v>
      </c>
      <c r="D1069" s="744" t="s">
        <v>1488</v>
      </c>
    </row>
    <row r="1070" customFormat="false" ht="13.2" hidden="false" customHeight="false" outlineLevel="0" collapsed="false">
      <c r="C1070" s="664" t="s">
        <v>438</v>
      </c>
      <c r="D1070" s="744" t="s">
        <v>1489</v>
      </c>
    </row>
    <row r="1071" customFormat="false" ht="13.2" hidden="false" customHeight="false" outlineLevel="0" collapsed="false">
      <c r="C1071" s="664" t="s">
        <v>438</v>
      </c>
      <c r="D1071" s="744" t="s">
        <v>1490</v>
      </c>
    </row>
    <row r="1072" customFormat="false" ht="13.2" hidden="false" customHeight="false" outlineLevel="0" collapsed="false">
      <c r="C1072" s="664" t="s">
        <v>438</v>
      </c>
      <c r="D1072" s="744" t="s">
        <v>1491</v>
      </c>
    </row>
    <row r="1073" customFormat="false" ht="13.2" hidden="false" customHeight="false" outlineLevel="0" collapsed="false">
      <c r="C1073" s="664" t="s">
        <v>438</v>
      </c>
      <c r="D1073" s="744" t="s">
        <v>1492</v>
      </c>
    </row>
    <row r="1074" customFormat="false" ht="13.2" hidden="false" customHeight="false" outlineLevel="0" collapsed="false">
      <c r="C1074" s="664" t="s">
        <v>438</v>
      </c>
      <c r="D1074" s="744" t="s">
        <v>1493</v>
      </c>
    </row>
    <row r="1075" customFormat="false" ht="13.2" hidden="false" customHeight="false" outlineLevel="0" collapsed="false">
      <c r="C1075" s="664" t="s">
        <v>438</v>
      </c>
      <c r="D1075" s="744" t="s">
        <v>1494</v>
      </c>
    </row>
    <row r="1076" customFormat="false" ht="13.2" hidden="false" customHeight="false" outlineLevel="0" collapsed="false">
      <c r="C1076" s="664" t="s">
        <v>440</v>
      </c>
      <c r="D1076" s="744" t="s">
        <v>1495</v>
      </c>
    </row>
    <row r="1077" customFormat="false" ht="13.2" hidden="false" customHeight="false" outlineLevel="0" collapsed="false">
      <c r="C1077" s="664" t="s">
        <v>440</v>
      </c>
      <c r="D1077" s="744" t="s">
        <v>1496</v>
      </c>
    </row>
    <row r="1078" customFormat="false" ht="13.2" hidden="false" customHeight="false" outlineLevel="0" collapsed="false">
      <c r="C1078" s="664" t="s">
        <v>440</v>
      </c>
      <c r="D1078" s="744" t="s">
        <v>1497</v>
      </c>
    </row>
    <row r="1079" customFormat="false" ht="13.2" hidden="false" customHeight="false" outlineLevel="0" collapsed="false">
      <c r="C1079" s="664" t="s">
        <v>440</v>
      </c>
      <c r="D1079" s="744" t="s">
        <v>1498</v>
      </c>
    </row>
    <row r="1080" customFormat="false" ht="13.2" hidden="false" customHeight="false" outlineLevel="0" collapsed="false">
      <c r="C1080" s="664" t="s">
        <v>440</v>
      </c>
      <c r="D1080" s="744" t="s">
        <v>1499</v>
      </c>
    </row>
    <row r="1081" customFormat="false" ht="13.2" hidden="false" customHeight="false" outlineLevel="0" collapsed="false">
      <c r="C1081" s="664" t="s">
        <v>440</v>
      </c>
      <c r="D1081" s="744" t="s">
        <v>1500</v>
      </c>
    </row>
    <row r="1082" customFormat="false" ht="13.2" hidden="false" customHeight="false" outlineLevel="0" collapsed="false">
      <c r="C1082" s="664" t="s">
        <v>440</v>
      </c>
      <c r="D1082" s="744" t="s">
        <v>1501</v>
      </c>
    </row>
    <row r="1083" customFormat="false" ht="13.2" hidden="false" customHeight="false" outlineLevel="0" collapsed="false">
      <c r="C1083" s="664" t="s">
        <v>440</v>
      </c>
      <c r="D1083" s="744" t="s">
        <v>1502</v>
      </c>
    </row>
    <row r="1084" customFormat="false" ht="13.2" hidden="false" customHeight="false" outlineLevel="0" collapsed="false">
      <c r="C1084" s="664" t="s">
        <v>440</v>
      </c>
      <c r="D1084" s="744" t="s">
        <v>1503</v>
      </c>
    </row>
    <row r="1085" customFormat="false" ht="13.2" hidden="false" customHeight="false" outlineLevel="0" collapsed="false">
      <c r="C1085" s="664" t="s">
        <v>440</v>
      </c>
      <c r="D1085" s="744" t="s">
        <v>1504</v>
      </c>
    </row>
    <row r="1086" customFormat="false" ht="13.2" hidden="false" customHeight="false" outlineLevel="0" collapsed="false">
      <c r="C1086" s="664" t="s">
        <v>440</v>
      </c>
      <c r="D1086" s="744" t="s">
        <v>1505</v>
      </c>
    </row>
    <row r="1087" customFormat="false" ht="13.2" hidden="false" customHeight="false" outlineLevel="0" collapsed="false">
      <c r="C1087" s="664" t="s">
        <v>440</v>
      </c>
      <c r="D1087" s="744" t="s">
        <v>1506</v>
      </c>
    </row>
    <row r="1088" customFormat="false" ht="13.2" hidden="false" customHeight="false" outlineLevel="0" collapsed="false">
      <c r="C1088" s="664" t="s">
        <v>440</v>
      </c>
      <c r="D1088" s="744" t="s">
        <v>1507</v>
      </c>
    </row>
    <row r="1089" customFormat="false" ht="13.2" hidden="false" customHeight="false" outlineLevel="0" collapsed="false">
      <c r="C1089" s="664" t="s">
        <v>440</v>
      </c>
      <c r="D1089" s="744" t="s">
        <v>1508</v>
      </c>
    </row>
    <row r="1090" customFormat="false" ht="13.2" hidden="false" customHeight="false" outlineLevel="0" collapsed="false">
      <c r="C1090" s="664" t="s">
        <v>440</v>
      </c>
      <c r="D1090" s="744" t="s">
        <v>1509</v>
      </c>
    </row>
    <row r="1091" customFormat="false" ht="13.2" hidden="false" customHeight="false" outlineLevel="0" collapsed="false">
      <c r="C1091" s="664" t="s">
        <v>440</v>
      </c>
      <c r="D1091" s="744" t="s">
        <v>1510</v>
      </c>
    </row>
    <row r="1092" customFormat="false" ht="13.2" hidden="false" customHeight="false" outlineLevel="0" collapsed="false">
      <c r="C1092" s="664" t="s">
        <v>440</v>
      </c>
      <c r="D1092" s="744" t="s">
        <v>1511</v>
      </c>
    </row>
    <row r="1093" customFormat="false" ht="13.2" hidden="false" customHeight="false" outlineLevel="0" collapsed="false">
      <c r="C1093" s="664" t="s">
        <v>440</v>
      </c>
      <c r="D1093" s="744" t="s">
        <v>1512</v>
      </c>
    </row>
    <row r="1094" customFormat="false" ht="13.2" hidden="false" customHeight="false" outlineLevel="0" collapsed="false">
      <c r="C1094" s="664" t="s">
        <v>440</v>
      </c>
      <c r="D1094" s="744" t="s">
        <v>1513</v>
      </c>
    </row>
    <row r="1095" customFormat="false" ht="13.2" hidden="false" customHeight="false" outlineLevel="0" collapsed="false">
      <c r="C1095" s="664" t="s">
        <v>442</v>
      </c>
      <c r="D1095" s="744" t="s">
        <v>1514</v>
      </c>
    </row>
    <row r="1096" customFormat="false" ht="13.2" hidden="false" customHeight="false" outlineLevel="0" collapsed="false">
      <c r="C1096" s="664" t="s">
        <v>442</v>
      </c>
      <c r="D1096" s="744" t="s">
        <v>1515</v>
      </c>
    </row>
    <row r="1097" customFormat="false" ht="13.2" hidden="false" customHeight="false" outlineLevel="0" collapsed="false">
      <c r="C1097" s="664" t="s">
        <v>442</v>
      </c>
      <c r="D1097" s="744" t="s">
        <v>1516</v>
      </c>
    </row>
    <row r="1098" customFormat="false" ht="13.2" hidden="false" customHeight="false" outlineLevel="0" collapsed="false">
      <c r="C1098" s="664" t="s">
        <v>442</v>
      </c>
      <c r="D1098" s="744" t="s">
        <v>1517</v>
      </c>
    </row>
    <row r="1099" customFormat="false" ht="13.2" hidden="false" customHeight="false" outlineLevel="0" collapsed="false">
      <c r="C1099" s="664" t="s">
        <v>442</v>
      </c>
      <c r="D1099" s="744" t="s">
        <v>1518</v>
      </c>
    </row>
    <row r="1100" customFormat="false" ht="13.2" hidden="false" customHeight="false" outlineLevel="0" collapsed="false">
      <c r="C1100" s="664" t="s">
        <v>442</v>
      </c>
      <c r="D1100" s="744" t="s">
        <v>1519</v>
      </c>
    </row>
    <row r="1101" customFormat="false" ht="13.2" hidden="false" customHeight="false" outlineLevel="0" collapsed="false">
      <c r="C1101" s="664" t="s">
        <v>442</v>
      </c>
      <c r="D1101" s="744" t="s">
        <v>1520</v>
      </c>
    </row>
    <row r="1102" customFormat="false" ht="13.2" hidden="false" customHeight="false" outlineLevel="0" collapsed="false">
      <c r="C1102" s="664" t="s">
        <v>442</v>
      </c>
      <c r="D1102" s="744" t="s">
        <v>1521</v>
      </c>
    </row>
    <row r="1103" customFormat="false" ht="13.2" hidden="false" customHeight="false" outlineLevel="0" collapsed="false">
      <c r="C1103" s="664" t="s">
        <v>442</v>
      </c>
      <c r="D1103" s="744" t="s">
        <v>1522</v>
      </c>
    </row>
    <row r="1104" customFormat="false" ht="13.2" hidden="false" customHeight="false" outlineLevel="0" collapsed="false">
      <c r="C1104" s="664" t="s">
        <v>442</v>
      </c>
      <c r="D1104" s="744" t="s">
        <v>1523</v>
      </c>
    </row>
    <row r="1105" customFormat="false" ht="13.2" hidden="false" customHeight="false" outlineLevel="0" collapsed="false">
      <c r="C1105" s="664" t="s">
        <v>442</v>
      </c>
      <c r="D1105" s="744" t="s">
        <v>1524</v>
      </c>
    </row>
    <row r="1106" customFormat="false" ht="13.2" hidden="false" customHeight="false" outlineLevel="0" collapsed="false">
      <c r="C1106" s="664" t="s">
        <v>442</v>
      </c>
      <c r="D1106" s="744" t="s">
        <v>1525</v>
      </c>
    </row>
    <row r="1107" customFormat="false" ht="13.2" hidden="false" customHeight="false" outlineLevel="0" collapsed="false">
      <c r="C1107" s="664" t="s">
        <v>442</v>
      </c>
      <c r="D1107" s="744" t="s">
        <v>1526</v>
      </c>
    </row>
    <row r="1108" customFormat="false" ht="13.2" hidden="false" customHeight="false" outlineLevel="0" collapsed="false">
      <c r="C1108" s="664" t="s">
        <v>442</v>
      </c>
      <c r="D1108" s="744" t="s">
        <v>1527</v>
      </c>
    </row>
    <row r="1109" customFormat="false" ht="13.2" hidden="false" customHeight="false" outlineLevel="0" collapsed="false">
      <c r="C1109" s="664" t="s">
        <v>442</v>
      </c>
      <c r="D1109" s="744" t="s">
        <v>1528</v>
      </c>
    </row>
    <row r="1110" customFormat="false" ht="13.2" hidden="false" customHeight="false" outlineLevel="0" collapsed="false">
      <c r="C1110" s="664" t="s">
        <v>442</v>
      </c>
      <c r="D1110" s="744" t="s">
        <v>1529</v>
      </c>
    </row>
    <row r="1111" customFormat="false" ht="13.2" hidden="false" customHeight="false" outlineLevel="0" collapsed="false">
      <c r="C1111" s="664" t="s">
        <v>442</v>
      </c>
      <c r="D1111" s="744" t="s">
        <v>1530</v>
      </c>
    </row>
    <row r="1112" customFormat="false" ht="13.2" hidden="false" customHeight="false" outlineLevel="0" collapsed="false">
      <c r="C1112" s="664" t="s">
        <v>442</v>
      </c>
      <c r="D1112" s="744" t="s">
        <v>1531</v>
      </c>
    </row>
    <row r="1113" customFormat="false" ht="13.2" hidden="false" customHeight="false" outlineLevel="0" collapsed="false">
      <c r="C1113" s="664" t="s">
        <v>442</v>
      </c>
      <c r="D1113" s="744" t="s">
        <v>1532</v>
      </c>
    </row>
    <row r="1114" customFormat="false" ht="13.2" hidden="false" customHeight="false" outlineLevel="0" collapsed="false">
      <c r="C1114" s="664" t="s">
        <v>442</v>
      </c>
      <c r="D1114" s="744" t="s">
        <v>1533</v>
      </c>
    </row>
    <row r="1115" customFormat="false" ht="13.2" hidden="false" customHeight="false" outlineLevel="0" collapsed="false">
      <c r="C1115" s="664" t="s">
        <v>442</v>
      </c>
      <c r="D1115" s="744" t="s">
        <v>1534</v>
      </c>
    </row>
    <row r="1116" customFormat="false" ht="13.2" hidden="false" customHeight="false" outlineLevel="0" collapsed="false">
      <c r="C1116" s="664" t="s">
        <v>442</v>
      </c>
      <c r="D1116" s="744" t="s">
        <v>1535</v>
      </c>
    </row>
    <row r="1117" customFormat="false" ht="13.2" hidden="false" customHeight="false" outlineLevel="0" collapsed="false">
      <c r="C1117" s="664" t="s">
        <v>442</v>
      </c>
      <c r="D1117" s="744" t="s">
        <v>1536</v>
      </c>
    </row>
    <row r="1118" customFormat="false" ht="13.2" hidden="false" customHeight="false" outlineLevel="0" collapsed="false">
      <c r="C1118" s="664" t="s">
        <v>442</v>
      </c>
      <c r="D1118" s="744" t="s">
        <v>1537</v>
      </c>
    </row>
    <row r="1119" customFormat="false" ht="13.2" hidden="false" customHeight="false" outlineLevel="0" collapsed="false">
      <c r="C1119" s="664" t="s">
        <v>442</v>
      </c>
      <c r="D1119" s="744" t="s">
        <v>1538</v>
      </c>
    </row>
    <row r="1120" customFormat="false" ht="13.2" hidden="false" customHeight="false" outlineLevel="0" collapsed="false">
      <c r="C1120" s="664" t="s">
        <v>442</v>
      </c>
      <c r="D1120" s="744" t="s">
        <v>1539</v>
      </c>
    </row>
    <row r="1121" customFormat="false" ht="13.2" hidden="false" customHeight="false" outlineLevel="0" collapsed="false">
      <c r="C1121" s="664" t="s">
        <v>444</v>
      </c>
      <c r="D1121" s="744" t="s">
        <v>1540</v>
      </c>
    </row>
    <row r="1122" customFormat="false" ht="13.2" hidden="false" customHeight="false" outlineLevel="0" collapsed="false">
      <c r="C1122" s="664" t="s">
        <v>444</v>
      </c>
      <c r="D1122" s="744" t="s">
        <v>1541</v>
      </c>
    </row>
    <row r="1123" customFormat="false" ht="13.2" hidden="false" customHeight="false" outlineLevel="0" collapsed="false">
      <c r="C1123" s="664" t="s">
        <v>444</v>
      </c>
      <c r="D1123" s="744" t="s">
        <v>1542</v>
      </c>
    </row>
    <row r="1124" customFormat="false" ht="13.2" hidden="false" customHeight="false" outlineLevel="0" collapsed="false">
      <c r="C1124" s="664" t="s">
        <v>444</v>
      </c>
      <c r="D1124" s="744" t="s">
        <v>1543</v>
      </c>
    </row>
    <row r="1125" customFormat="false" ht="13.2" hidden="false" customHeight="false" outlineLevel="0" collapsed="false">
      <c r="C1125" s="664" t="s">
        <v>444</v>
      </c>
      <c r="D1125" s="744" t="s">
        <v>1544</v>
      </c>
    </row>
    <row r="1126" customFormat="false" ht="13.2" hidden="false" customHeight="false" outlineLevel="0" collapsed="false">
      <c r="C1126" s="664" t="s">
        <v>444</v>
      </c>
      <c r="D1126" s="744" t="s">
        <v>1545</v>
      </c>
    </row>
    <row r="1127" customFormat="false" ht="13.2" hidden="false" customHeight="false" outlineLevel="0" collapsed="false">
      <c r="C1127" s="664" t="s">
        <v>444</v>
      </c>
      <c r="D1127" s="744" t="s">
        <v>1546</v>
      </c>
    </row>
    <row r="1128" customFormat="false" ht="13.2" hidden="false" customHeight="false" outlineLevel="0" collapsed="false">
      <c r="C1128" s="664" t="s">
        <v>444</v>
      </c>
      <c r="D1128" s="744" t="s">
        <v>1547</v>
      </c>
    </row>
    <row r="1129" customFormat="false" ht="13.2" hidden="false" customHeight="false" outlineLevel="0" collapsed="false">
      <c r="C1129" s="664" t="s">
        <v>444</v>
      </c>
      <c r="D1129" s="744" t="s">
        <v>1548</v>
      </c>
    </row>
    <row r="1130" customFormat="false" ht="13.2" hidden="false" customHeight="false" outlineLevel="0" collapsed="false">
      <c r="C1130" s="664" t="s">
        <v>444</v>
      </c>
      <c r="D1130" s="744" t="s">
        <v>1549</v>
      </c>
    </row>
    <row r="1131" customFormat="false" ht="13.2" hidden="false" customHeight="false" outlineLevel="0" collapsed="false">
      <c r="C1131" s="664" t="s">
        <v>444</v>
      </c>
      <c r="D1131" s="744" t="s">
        <v>1550</v>
      </c>
    </row>
    <row r="1132" customFormat="false" ht="13.2" hidden="false" customHeight="false" outlineLevel="0" collapsed="false">
      <c r="C1132" s="664" t="s">
        <v>444</v>
      </c>
      <c r="D1132" s="744" t="s">
        <v>1551</v>
      </c>
    </row>
    <row r="1133" customFormat="false" ht="13.2" hidden="false" customHeight="false" outlineLevel="0" collapsed="false">
      <c r="C1133" s="664" t="s">
        <v>444</v>
      </c>
      <c r="D1133" s="744" t="s">
        <v>1552</v>
      </c>
    </row>
    <row r="1134" customFormat="false" ht="13.2" hidden="false" customHeight="false" outlineLevel="0" collapsed="false">
      <c r="C1134" s="664" t="s">
        <v>444</v>
      </c>
      <c r="D1134" s="744" t="s">
        <v>1553</v>
      </c>
    </row>
    <row r="1135" customFormat="false" ht="13.2" hidden="false" customHeight="false" outlineLevel="0" collapsed="false">
      <c r="C1135" s="664" t="s">
        <v>444</v>
      </c>
      <c r="D1135" s="744" t="s">
        <v>1554</v>
      </c>
    </row>
    <row r="1136" customFormat="false" ht="13.2" hidden="false" customHeight="false" outlineLevel="0" collapsed="false">
      <c r="C1136" s="664" t="s">
        <v>444</v>
      </c>
      <c r="D1136" s="744" t="s">
        <v>1555</v>
      </c>
    </row>
    <row r="1137" customFormat="false" ht="13.2" hidden="false" customHeight="false" outlineLevel="0" collapsed="false">
      <c r="C1137" s="664" t="s">
        <v>444</v>
      </c>
      <c r="D1137" s="744" t="s">
        <v>1556</v>
      </c>
    </row>
    <row r="1138" customFormat="false" ht="13.2" hidden="false" customHeight="false" outlineLevel="0" collapsed="false">
      <c r="C1138" s="664" t="s">
        <v>444</v>
      </c>
      <c r="D1138" s="744" t="s">
        <v>1557</v>
      </c>
    </row>
    <row r="1139" customFormat="false" ht="13.2" hidden="false" customHeight="false" outlineLevel="0" collapsed="false">
      <c r="C1139" s="664" t="s">
        <v>444</v>
      </c>
      <c r="D1139" s="744" t="s">
        <v>1558</v>
      </c>
    </row>
    <row r="1140" customFormat="false" ht="13.2" hidden="false" customHeight="false" outlineLevel="0" collapsed="false">
      <c r="C1140" s="664" t="s">
        <v>444</v>
      </c>
      <c r="D1140" s="744" t="s">
        <v>1559</v>
      </c>
    </row>
    <row r="1141" customFormat="false" ht="13.2" hidden="false" customHeight="false" outlineLevel="0" collapsed="false">
      <c r="C1141" s="664" t="s">
        <v>444</v>
      </c>
      <c r="D1141" s="744" t="s">
        <v>1560</v>
      </c>
    </row>
    <row r="1142" customFormat="false" ht="13.2" hidden="false" customHeight="false" outlineLevel="0" collapsed="false">
      <c r="C1142" s="664" t="s">
        <v>444</v>
      </c>
      <c r="D1142" s="744" t="s">
        <v>1561</v>
      </c>
    </row>
    <row r="1143" customFormat="false" ht="13.2" hidden="false" customHeight="false" outlineLevel="0" collapsed="false">
      <c r="C1143" s="664" t="s">
        <v>444</v>
      </c>
      <c r="D1143" s="744" t="s">
        <v>1562</v>
      </c>
    </row>
    <row r="1144" customFormat="false" ht="13.2" hidden="false" customHeight="false" outlineLevel="0" collapsed="false">
      <c r="C1144" s="664" t="s">
        <v>444</v>
      </c>
      <c r="D1144" s="744" t="s">
        <v>1563</v>
      </c>
    </row>
    <row r="1145" customFormat="false" ht="13.2" hidden="false" customHeight="false" outlineLevel="0" collapsed="false">
      <c r="C1145" s="664" t="s">
        <v>444</v>
      </c>
      <c r="D1145" s="744" t="s">
        <v>1564</v>
      </c>
    </row>
    <row r="1146" customFormat="false" ht="13.2" hidden="false" customHeight="false" outlineLevel="0" collapsed="false">
      <c r="C1146" s="664" t="s">
        <v>444</v>
      </c>
      <c r="D1146" s="744" t="s">
        <v>1565</v>
      </c>
    </row>
    <row r="1147" customFormat="false" ht="13.2" hidden="false" customHeight="false" outlineLevel="0" collapsed="false">
      <c r="C1147" s="664" t="s">
        <v>444</v>
      </c>
      <c r="D1147" s="744" t="s">
        <v>1566</v>
      </c>
    </row>
    <row r="1148" customFormat="false" ht="13.2" hidden="false" customHeight="false" outlineLevel="0" collapsed="false">
      <c r="C1148" s="664" t="s">
        <v>444</v>
      </c>
      <c r="D1148" s="744" t="s">
        <v>1567</v>
      </c>
    </row>
    <row r="1149" customFormat="false" ht="13.2" hidden="false" customHeight="false" outlineLevel="0" collapsed="false">
      <c r="C1149" s="664" t="s">
        <v>444</v>
      </c>
      <c r="D1149" s="744" t="s">
        <v>1568</v>
      </c>
    </row>
    <row r="1150" customFormat="false" ht="13.2" hidden="false" customHeight="false" outlineLevel="0" collapsed="false">
      <c r="C1150" s="664" t="s">
        <v>444</v>
      </c>
      <c r="D1150" s="744" t="s">
        <v>1569</v>
      </c>
    </row>
    <row r="1151" customFormat="false" ht="13.2" hidden="false" customHeight="false" outlineLevel="0" collapsed="false">
      <c r="C1151" s="664" t="s">
        <v>444</v>
      </c>
      <c r="D1151" s="744" t="s">
        <v>1570</v>
      </c>
    </row>
    <row r="1152" customFormat="false" ht="13.2" hidden="false" customHeight="false" outlineLevel="0" collapsed="false">
      <c r="C1152" s="664" t="s">
        <v>444</v>
      </c>
      <c r="D1152" s="744" t="s">
        <v>1571</v>
      </c>
    </row>
    <row r="1153" customFormat="false" ht="13.2" hidden="false" customHeight="false" outlineLevel="0" collapsed="false">
      <c r="C1153" s="664" t="s">
        <v>444</v>
      </c>
      <c r="D1153" s="744" t="s">
        <v>1572</v>
      </c>
    </row>
    <row r="1154" customFormat="false" ht="13.2" hidden="false" customHeight="false" outlineLevel="0" collapsed="false">
      <c r="C1154" s="664" t="s">
        <v>444</v>
      </c>
      <c r="D1154" s="744" t="s">
        <v>1573</v>
      </c>
    </row>
    <row r="1155" customFormat="false" ht="13.2" hidden="false" customHeight="false" outlineLevel="0" collapsed="false">
      <c r="C1155" s="664" t="s">
        <v>444</v>
      </c>
      <c r="D1155" s="744" t="s">
        <v>1574</v>
      </c>
    </row>
    <row r="1156" customFormat="false" ht="13.2" hidden="false" customHeight="false" outlineLevel="0" collapsed="false">
      <c r="C1156" s="664" t="s">
        <v>444</v>
      </c>
      <c r="D1156" s="744" t="s">
        <v>1575</v>
      </c>
    </row>
    <row r="1157" customFormat="false" ht="13.2" hidden="false" customHeight="false" outlineLevel="0" collapsed="false">
      <c r="C1157" s="664" t="s">
        <v>444</v>
      </c>
      <c r="D1157" s="744" t="s">
        <v>1576</v>
      </c>
    </row>
    <row r="1158" customFormat="false" ht="13.2" hidden="false" customHeight="false" outlineLevel="0" collapsed="false">
      <c r="C1158" s="664" t="s">
        <v>444</v>
      </c>
      <c r="D1158" s="744" t="s">
        <v>1577</v>
      </c>
    </row>
    <row r="1159" customFormat="false" ht="13.2" hidden="false" customHeight="false" outlineLevel="0" collapsed="false">
      <c r="C1159" s="664" t="s">
        <v>444</v>
      </c>
      <c r="D1159" s="744" t="s">
        <v>1578</v>
      </c>
    </row>
    <row r="1160" customFormat="false" ht="13.2" hidden="false" customHeight="false" outlineLevel="0" collapsed="false">
      <c r="C1160" s="664" t="s">
        <v>444</v>
      </c>
      <c r="D1160" s="744" t="s">
        <v>1579</v>
      </c>
    </row>
    <row r="1161" customFormat="false" ht="13.2" hidden="false" customHeight="false" outlineLevel="0" collapsed="false">
      <c r="C1161" s="664" t="s">
        <v>444</v>
      </c>
      <c r="D1161" s="744" t="s">
        <v>1580</v>
      </c>
    </row>
    <row r="1162" customFormat="false" ht="13.2" hidden="false" customHeight="false" outlineLevel="0" collapsed="false">
      <c r="C1162" s="664" t="s">
        <v>444</v>
      </c>
      <c r="D1162" s="744" t="s">
        <v>1581</v>
      </c>
    </row>
    <row r="1163" customFormat="false" ht="13.2" hidden="false" customHeight="false" outlineLevel="0" collapsed="false">
      <c r="C1163" s="664" t="s">
        <v>444</v>
      </c>
      <c r="D1163" s="744" t="s">
        <v>1582</v>
      </c>
    </row>
    <row r="1164" customFormat="false" ht="13.2" hidden="false" customHeight="false" outlineLevel="0" collapsed="false">
      <c r="C1164" s="664" t="s">
        <v>446</v>
      </c>
      <c r="D1164" s="744" t="s">
        <v>1583</v>
      </c>
    </row>
    <row r="1165" customFormat="false" ht="13.2" hidden="false" customHeight="false" outlineLevel="0" collapsed="false">
      <c r="C1165" s="664" t="s">
        <v>446</v>
      </c>
      <c r="D1165" s="744" t="s">
        <v>1584</v>
      </c>
    </row>
    <row r="1166" customFormat="false" ht="13.2" hidden="false" customHeight="false" outlineLevel="0" collapsed="false">
      <c r="C1166" s="664" t="s">
        <v>446</v>
      </c>
      <c r="D1166" s="744" t="s">
        <v>1585</v>
      </c>
    </row>
    <row r="1167" customFormat="false" ht="13.2" hidden="false" customHeight="false" outlineLevel="0" collapsed="false">
      <c r="C1167" s="664" t="s">
        <v>446</v>
      </c>
      <c r="D1167" s="744" t="s">
        <v>1586</v>
      </c>
    </row>
    <row r="1168" customFormat="false" ht="13.2" hidden="false" customHeight="false" outlineLevel="0" collapsed="false">
      <c r="C1168" s="664" t="s">
        <v>446</v>
      </c>
      <c r="D1168" s="744" t="s">
        <v>1587</v>
      </c>
    </row>
    <row r="1169" customFormat="false" ht="13.2" hidden="false" customHeight="false" outlineLevel="0" collapsed="false">
      <c r="C1169" s="664" t="s">
        <v>446</v>
      </c>
      <c r="D1169" s="744" t="s">
        <v>1588</v>
      </c>
    </row>
    <row r="1170" customFormat="false" ht="13.2" hidden="false" customHeight="false" outlineLevel="0" collapsed="false">
      <c r="C1170" s="664" t="s">
        <v>446</v>
      </c>
      <c r="D1170" s="744" t="s">
        <v>1589</v>
      </c>
    </row>
    <row r="1171" customFormat="false" ht="13.2" hidden="false" customHeight="false" outlineLevel="0" collapsed="false">
      <c r="C1171" s="664" t="s">
        <v>446</v>
      </c>
      <c r="D1171" s="744" t="s">
        <v>1590</v>
      </c>
    </row>
    <row r="1172" customFormat="false" ht="13.2" hidden="false" customHeight="false" outlineLevel="0" collapsed="false">
      <c r="C1172" s="664" t="s">
        <v>446</v>
      </c>
      <c r="D1172" s="744" t="s">
        <v>1591</v>
      </c>
    </row>
    <row r="1173" customFormat="false" ht="13.2" hidden="false" customHeight="false" outlineLevel="0" collapsed="false">
      <c r="C1173" s="664" t="s">
        <v>446</v>
      </c>
      <c r="D1173" s="744" t="s">
        <v>1592</v>
      </c>
    </row>
    <row r="1174" customFormat="false" ht="13.2" hidden="false" customHeight="false" outlineLevel="0" collapsed="false">
      <c r="C1174" s="664" t="s">
        <v>446</v>
      </c>
      <c r="D1174" s="744" t="s">
        <v>1593</v>
      </c>
    </row>
    <row r="1175" customFormat="false" ht="13.2" hidden="false" customHeight="false" outlineLevel="0" collapsed="false">
      <c r="C1175" s="664" t="s">
        <v>446</v>
      </c>
      <c r="D1175" s="744" t="s">
        <v>1594</v>
      </c>
    </row>
    <row r="1176" customFormat="false" ht="13.2" hidden="false" customHeight="false" outlineLevel="0" collapsed="false">
      <c r="C1176" s="664" t="s">
        <v>446</v>
      </c>
      <c r="D1176" s="744" t="s">
        <v>1595</v>
      </c>
    </row>
    <row r="1177" customFormat="false" ht="13.2" hidden="false" customHeight="false" outlineLevel="0" collapsed="false">
      <c r="C1177" s="664" t="s">
        <v>446</v>
      </c>
      <c r="D1177" s="744" t="s">
        <v>1596</v>
      </c>
    </row>
    <row r="1178" customFormat="false" ht="13.2" hidden="false" customHeight="false" outlineLevel="0" collapsed="false">
      <c r="C1178" s="664" t="s">
        <v>446</v>
      </c>
      <c r="D1178" s="744" t="s">
        <v>1597</v>
      </c>
    </row>
    <row r="1179" customFormat="false" ht="13.2" hidden="false" customHeight="false" outlineLevel="0" collapsed="false">
      <c r="C1179" s="664" t="s">
        <v>446</v>
      </c>
      <c r="D1179" s="744" t="s">
        <v>1598</v>
      </c>
    </row>
    <row r="1180" customFormat="false" ht="13.2" hidden="false" customHeight="false" outlineLevel="0" collapsed="false">
      <c r="C1180" s="664" t="s">
        <v>446</v>
      </c>
      <c r="D1180" s="744" t="s">
        <v>1599</v>
      </c>
    </row>
    <row r="1181" customFormat="false" ht="13.2" hidden="false" customHeight="false" outlineLevel="0" collapsed="false">
      <c r="C1181" s="664" t="s">
        <v>446</v>
      </c>
      <c r="D1181" s="744" t="s">
        <v>1600</v>
      </c>
    </row>
    <row r="1182" customFormat="false" ht="13.2" hidden="false" customHeight="false" outlineLevel="0" collapsed="false">
      <c r="C1182" s="664" t="s">
        <v>446</v>
      </c>
      <c r="D1182" s="744" t="s">
        <v>1601</v>
      </c>
    </row>
    <row r="1183" customFormat="false" ht="13.2" hidden="false" customHeight="false" outlineLevel="0" collapsed="false">
      <c r="C1183" s="664" t="s">
        <v>446</v>
      </c>
      <c r="D1183" s="744" t="s">
        <v>1602</v>
      </c>
    </row>
    <row r="1184" customFormat="false" ht="13.2" hidden="false" customHeight="false" outlineLevel="0" collapsed="false">
      <c r="C1184" s="664" t="s">
        <v>446</v>
      </c>
      <c r="D1184" s="744" t="s">
        <v>1603</v>
      </c>
    </row>
    <row r="1185" customFormat="false" ht="13.2" hidden="false" customHeight="false" outlineLevel="0" collapsed="false">
      <c r="C1185" s="664" t="s">
        <v>446</v>
      </c>
      <c r="D1185" s="744" t="s">
        <v>1604</v>
      </c>
    </row>
    <row r="1186" customFormat="false" ht="13.2" hidden="false" customHeight="false" outlineLevel="0" collapsed="false">
      <c r="C1186" s="664" t="s">
        <v>446</v>
      </c>
      <c r="D1186" s="744" t="s">
        <v>1605</v>
      </c>
    </row>
    <row r="1187" customFormat="false" ht="13.2" hidden="false" customHeight="false" outlineLevel="0" collapsed="false">
      <c r="C1187" s="664" t="s">
        <v>446</v>
      </c>
      <c r="D1187" s="744" t="s">
        <v>1606</v>
      </c>
    </row>
    <row r="1188" customFormat="false" ht="13.2" hidden="false" customHeight="false" outlineLevel="0" collapsed="false">
      <c r="C1188" s="664" t="s">
        <v>446</v>
      </c>
      <c r="D1188" s="744" t="s">
        <v>1607</v>
      </c>
    </row>
    <row r="1189" customFormat="false" ht="13.2" hidden="false" customHeight="false" outlineLevel="0" collapsed="false">
      <c r="C1189" s="664" t="s">
        <v>446</v>
      </c>
      <c r="D1189" s="744" t="s">
        <v>1608</v>
      </c>
    </row>
    <row r="1190" customFormat="false" ht="13.2" hidden="false" customHeight="false" outlineLevel="0" collapsed="false">
      <c r="C1190" s="664" t="s">
        <v>446</v>
      </c>
      <c r="D1190" s="744" t="s">
        <v>1609</v>
      </c>
    </row>
    <row r="1191" customFormat="false" ht="13.2" hidden="false" customHeight="false" outlineLevel="0" collapsed="false">
      <c r="C1191" s="664" t="s">
        <v>446</v>
      </c>
      <c r="D1191" s="744" t="s">
        <v>1610</v>
      </c>
    </row>
    <row r="1192" customFormat="false" ht="13.2" hidden="false" customHeight="false" outlineLevel="0" collapsed="false">
      <c r="C1192" s="664" t="s">
        <v>446</v>
      </c>
      <c r="D1192" s="744" t="s">
        <v>1611</v>
      </c>
    </row>
    <row r="1193" customFormat="false" ht="13.2" hidden="false" customHeight="false" outlineLevel="0" collapsed="false">
      <c r="C1193" s="664" t="s">
        <v>446</v>
      </c>
      <c r="D1193" s="744" t="s">
        <v>1612</v>
      </c>
    </row>
    <row r="1194" customFormat="false" ht="13.2" hidden="false" customHeight="false" outlineLevel="0" collapsed="false">
      <c r="C1194" s="664" t="s">
        <v>446</v>
      </c>
      <c r="D1194" s="744" t="s">
        <v>1613</v>
      </c>
    </row>
    <row r="1195" customFormat="false" ht="13.2" hidden="false" customHeight="false" outlineLevel="0" collapsed="false">
      <c r="C1195" s="664" t="s">
        <v>446</v>
      </c>
      <c r="D1195" s="744" t="s">
        <v>1614</v>
      </c>
    </row>
    <row r="1196" customFormat="false" ht="13.2" hidden="false" customHeight="false" outlineLevel="0" collapsed="false">
      <c r="C1196" s="664" t="s">
        <v>446</v>
      </c>
      <c r="D1196" s="744" t="s">
        <v>1615</v>
      </c>
    </row>
    <row r="1197" customFormat="false" ht="13.2" hidden="false" customHeight="false" outlineLevel="0" collapsed="false">
      <c r="C1197" s="664" t="s">
        <v>446</v>
      </c>
      <c r="D1197" s="744" t="s">
        <v>1616</v>
      </c>
    </row>
    <row r="1198" customFormat="false" ht="13.2" hidden="false" customHeight="false" outlineLevel="0" collapsed="false">
      <c r="C1198" s="664" t="s">
        <v>446</v>
      </c>
      <c r="D1198" s="744" t="s">
        <v>1617</v>
      </c>
    </row>
    <row r="1199" customFormat="false" ht="13.2" hidden="false" customHeight="false" outlineLevel="0" collapsed="false">
      <c r="C1199" s="664" t="s">
        <v>446</v>
      </c>
      <c r="D1199" s="744" t="s">
        <v>1618</v>
      </c>
    </row>
    <row r="1200" customFormat="false" ht="13.2" hidden="false" customHeight="false" outlineLevel="0" collapsed="false">
      <c r="C1200" s="664" t="s">
        <v>446</v>
      </c>
      <c r="D1200" s="744" t="s">
        <v>1580</v>
      </c>
    </row>
    <row r="1201" customFormat="false" ht="13.2" hidden="false" customHeight="false" outlineLevel="0" collapsed="false">
      <c r="C1201" s="664" t="s">
        <v>446</v>
      </c>
      <c r="D1201" s="744" t="s">
        <v>1619</v>
      </c>
    </row>
    <row r="1202" customFormat="false" ht="13.2" hidden="false" customHeight="false" outlineLevel="0" collapsed="false">
      <c r="C1202" s="664" t="s">
        <v>446</v>
      </c>
      <c r="D1202" s="744" t="s">
        <v>1620</v>
      </c>
    </row>
    <row r="1203" customFormat="false" ht="13.2" hidden="false" customHeight="false" outlineLevel="0" collapsed="false">
      <c r="C1203" s="664" t="s">
        <v>446</v>
      </c>
      <c r="D1203" s="744" t="s">
        <v>1621</v>
      </c>
    </row>
    <row r="1204" customFormat="false" ht="13.2" hidden="false" customHeight="false" outlineLevel="0" collapsed="false">
      <c r="C1204" s="664" t="s">
        <v>446</v>
      </c>
      <c r="D1204" s="744" t="s">
        <v>1622</v>
      </c>
    </row>
    <row r="1205" customFormat="false" ht="13.2" hidden="false" customHeight="false" outlineLevel="0" collapsed="false">
      <c r="C1205" s="664" t="s">
        <v>448</v>
      </c>
      <c r="D1205" s="744" t="s">
        <v>1623</v>
      </c>
    </row>
    <row r="1206" customFormat="false" ht="13.2" hidden="false" customHeight="false" outlineLevel="0" collapsed="false">
      <c r="C1206" s="664" t="s">
        <v>448</v>
      </c>
      <c r="D1206" s="744" t="s">
        <v>1624</v>
      </c>
    </row>
    <row r="1207" customFormat="false" ht="13.2" hidden="false" customHeight="false" outlineLevel="0" collapsed="false">
      <c r="C1207" s="664" t="s">
        <v>448</v>
      </c>
      <c r="D1207" s="744" t="s">
        <v>1625</v>
      </c>
    </row>
    <row r="1208" customFormat="false" ht="13.2" hidden="false" customHeight="false" outlineLevel="0" collapsed="false">
      <c r="C1208" s="664" t="s">
        <v>448</v>
      </c>
      <c r="D1208" s="744" t="s">
        <v>1626</v>
      </c>
    </row>
    <row r="1209" customFormat="false" ht="13.2" hidden="false" customHeight="false" outlineLevel="0" collapsed="false">
      <c r="C1209" s="664" t="s">
        <v>448</v>
      </c>
      <c r="D1209" s="744" t="s">
        <v>1627</v>
      </c>
    </row>
    <row r="1210" customFormat="false" ht="13.2" hidden="false" customHeight="false" outlineLevel="0" collapsed="false">
      <c r="C1210" s="664" t="s">
        <v>448</v>
      </c>
      <c r="D1210" s="744" t="s">
        <v>1628</v>
      </c>
    </row>
    <row r="1211" customFormat="false" ht="13.2" hidden="false" customHeight="false" outlineLevel="0" collapsed="false">
      <c r="C1211" s="664" t="s">
        <v>448</v>
      </c>
      <c r="D1211" s="744" t="s">
        <v>1629</v>
      </c>
    </row>
    <row r="1212" customFormat="false" ht="13.2" hidden="false" customHeight="false" outlineLevel="0" collapsed="false">
      <c r="C1212" s="664" t="s">
        <v>448</v>
      </c>
      <c r="D1212" s="744" t="s">
        <v>1630</v>
      </c>
    </row>
    <row r="1213" customFormat="false" ht="13.2" hidden="false" customHeight="false" outlineLevel="0" collapsed="false">
      <c r="C1213" s="664" t="s">
        <v>448</v>
      </c>
      <c r="D1213" s="744" t="s">
        <v>1631</v>
      </c>
    </row>
    <row r="1214" customFormat="false" ht="13.2" hidden="false" customHeight="false" outlineLevel="0" collapsed="false">
      <c r="C1214" s="664" t="s">
        <v>448</v>
      </c>
      <c r="D1214" s="744" t="s">
        <v>1632</v>
      </c>
    </row>
    <row r="1215" customFormat="false" ht="13.2" hidden="false" customHeight="false" outlineLevel="0" collapsed="false">
      <c r="C1215" s="664" t="s">
        <v>448</v>
      </c>
      <c r="D1215" s="744" t="s">
        <v>1633</v>
      </c>
    </row>
    <row r="1216" customFormat="false" ht="13.2" hidden="false" customHeight="false" outlineLevel="0" collapsed="false">
      <c r="C1216" s="664" t="s">
        <v>448</v>
      </c>
      <c r="D1216" s="744" t="s">
        <v>1634</v>
      </c>
    </row>
    <row r="1217" customFormat="false" ht="13.2" hidden="false" customHeight="false" outlineLevel="0" collapsed="false">
      <c r="C1217" s="664" t="s">
        <v>448</v>
      </c>
      <c r="D1217" s="744" t="s">
        <v>1635</v>
      </c>
    </row>
    <row r="1218" customFormat="false" ht="13.2" hidden="false" customHeight="false" outlineLevel="0" collapsed="false">
      <c r="C1218" s="664" t="s">
        <v>448</v>
      </c>
      <c r="D1218" s="744" t="s">
        <v>1636</v>
      </c>
    </row>
    <row r="1219" customFormat="false" ht="13.2" hidden="false" customHeight="false" outlineLevel="0" collapsed="false">
      <c r="C1219" s="664" t="s">
        <v>448</v>
      </c>
      <c r="D1219" s="744" t="s">
        <v>1637</v>
      </c>
    </row>
    <row r="1220" customFormat="false" ht="13.2" hidden="false" customHeight="false" outlineLevel="0" collapsed="false">
      <c r="C1220" s="664" t="s">
        <v>448</v>
      </c>
      <c r="D1220" s="744" t="s">
        <v>1638</v>
      </c>
    </row>
    <row r="1221" customFormat="false" ht="13.2" hidden="false" customHeight="false" outlineLevel="0" collapsed="false">
      <c r="C1221" s="664" t="s">
        <v>448</v>
      </c>
      <c r="D1221" s="744" t="s">
        <v>1639</v>
      </c>
    </row>
    <row r="1222" customFormat="false" ht="13.2" hidden="false" customHeight="false" outlineLevel="0" collapsed="false">
      <c r="C1222" s="664" t="s">
        <v>448</v>
      </c>
      <c r="D1222" s="744" t="s">
        <v>784</v>
      </c>
    </row>
    <row r="1223" customFormat="false" ht="13.2" hidden="false" customHeight="false" outlineLevel="0" collapsed="false">
      <c r="C1223" s="664" t="s">
        <v>448</v>
      </c>
      <c r="D1223" s="744" t="s">
        <v>1640</v>
      </c>
    </row>
    <row r="1224" customFormat="false" ht="13.2" hidden="false" customHeight="false" outlineLevel="0" collapsed="false">
      <c r="C1224" s="664" t="s">
        <v>448</v>
      </c>
      <c r="D1224" s="744" t="s">
        <v>1641</v>
      </c>
    </row>
    <row r="1225" customFormat="false" ht="13.2" hidden="false" customHeight="false" outlineLevel="0" collapsed="false">
      <c r="C1225" s="664" t="s">
        <v>448</v>
      </c>
      <c r="D1225" s="744" t="s">
        <v>1642</v>
      </c>
    </row>
    <row r="1226" customFormat="false" ht="13.2" hidden="false" customHeight="false" outlineLevel="0" collapsed="false">
      <c r="C1226" s="664" t="s">
        <v>448</v>
      </c>
      <c r="D1226" s="744" t="s">
        <v>1643</v>
      </c>
    </row>
    <row r="1227" customFormat="false" ht="13.2" hidden="false" customHeight="false" outlineLevel="0" collapsed="false">
      <c r="C1227" s="664" t="s">
        <v>448</v>
      </c>
      <c r="D1227" s="744" t="s">
        <v>1644</v>
      </c>
    </row>
    <row r="1228" customFormat="false" ht="13.2" hidden="false" customHeight="false" outlineLevel="0" collapsed="false">
      <c r="C1228" s="664" t="s">
        <v>448</v>
      </c>
      <c r="D1228" s="744" t="s">
        <v>1645</v>
      </c>
    </row>
    <row r="1229" customFormat="false" ht="13.2" hidden="false" customHeight="false" outlineLevel="0" collapsed="false">
      <c r="C1229" s="664" t="s">
        <v>448</v>
      </c>
      <c r="D1229" s="744" t="s">
        <v>1646</v>
      </c>
    </row>
    <row r="1230" customFormat="false" ht="13.2" hidden="false" customHeight="false" outlineLevel="0" collapsed="false">
      <c r="C1230" s="664" t="s">
        <v>448</v>
      </c>
      <c r="D1230" s="744" t="s">
        <v>1647</v>
      </c>
    </row>
    <row r="1231" customFormat="false" ht="13.2" hidden="false" customHeight="false" outlineLevel="0" collapsed="false">
      <c r="C1231" s="664" t="s">
        <v>448</v>
      </c>
      <c r="D1231" s="744" t="s">
        <v>1648</v>
      </c>
    </row>
    <row r="1232" customFormat="false" ht="13.2" hidden="false" customHeight="false" outlineLevel="0" collapsed="false">
      <c r="C1232" s="664" t="s">
        <v>448</v>
      </c>
      <c r="D1232" s="744" t="s">
        <v>1649</v>
      </c>
    </row>
    <row r="1233" customFormat="false" ht="13.2" hidden="false" customHeight="false" outlineLevel="0" collapsed="false">
      <c r="C1233" s="664" t="s">
        <v>448</v>
      </c>
      <c r="D1233" s="744" t="s">
        <v>1650</v>
      </c>
    </row>
    <row r="1234" customFormat="false" ht="13.2" hidden="false" customHeight="false" outlineLevel="0" collapsed="false">
      <c r="C1234" s="664" t="s">
        <v>448</v>
      </c>
      <c r="D1234" s="744" t="s">
        <v>1651</v>
      </c>
    </row>
    <row r="1235" customFormat="false" ht="13.2" hidden="false" customHeight="false" outlineLevel="0" collapsed="false">
      <c r="C1235" s="664" t="s">
        <v>448</v>
      </c>
      <c r="D1235" s="744" t="s">
        <v>1652</v>
      </c>
    </row>
    <row r="1236" customFormat="false" ht="13.2" hidden="false" customHeight="false" outlineLevel="0" collapsed="false">
      <c r="C1236" s="664" t="s">
        <v>448</v>
      </c>
      <c r="D1236" s="744" t="s">
        <v>1653</v>
      </c>
    </row>
    <row r="1237" customFormat="false" ht="13.2" hidden="false" customHeight="false" outlineLevel="0" collapsed="false">
      <c r="C1237" s="664" t="s">
        <v>448</v>
      </c>
      <c r="D1237" s="744" t="s">
        <v>1654</v>
      </c>
    </row>
    <row r="1238" customFormat="false" ht="13.2" hidden="false" customHeight="false" outlineLevel="0" collapsed="false">
      <c r="C1238" s="664" t="s">
        <v>448</v>
      </c>
      <c r="D1238" s="744" t="s">
        <v>1655</v>
      </c>
    </row>
    <row r="1239" customFormat="false" ht="13.2" hidden="false" customHeight="false" outlineLevel="0" collapsed="false">
      <c r="C1239" s="664" t="s">
        <v>448</v>
      </c>
      <c r="D1239" s="744" t="s">
        <v>1656</v>
      </c>
    </row>
    <row r="1240" customFormat="false" ht="13.2" hidden="false" customHeight="false" outlineLevel="0" collapsed="false">
      <c r="C1240" s="664" t="s">
        <v>448</v>
      </c>
      <c r="D1240" s="744" t="s">
        <v>1657</v>
      </c>
    </row>
    <row r="1241" customFormat="false" ht="13.2" hidden="false" customHeight="false" outlineLevel="0" collapsed="false">
      <c r="C1241" s="664" t="s">
        <v>448</v>
      </c>
      <c r="D1241" s="744" t="s">
        <v>1658</v>
      </c>
    </row>
    <row r="1242" customFormat="false" ht="13.2" hidden="false" customHeight="false" outlineLevel="0" collapsed="false">
      <c r="C1242" s="664" t="s">
        <v>448</v>
      </c>
      <c r="D1242" s="744" t="s">
        <v>1287</v>
      </c>
    </row>
    <row r="1243" customFormat="false" ht="13.2" hidden="false" customHeight="false" outlineLevel="0" collapsed="false">
      <c r="C1243" s="664" t="s">
        <v>448</v>
      </c>
      <c r="D1243" s="744" t="s">
        <v>1659</v>
      </c>
    </row>
    <row r="1244" customFormat="false" ht="13.2" hidden="false" customHeight="false" outlineLevel="0" collapsed="false">
      <c r="C1244" s="664" t="s">
        <v>450</v>
      </c>
      <c r="D1244" s="744" t="s">
        <v>1660</v>
      </c>
    </row>
    <row r="1245" customFormat="false" ht="13.2" hidden="false" customHeight="false" outlineLevel="0" collapsed="false">
      <c r="C1245" s="664" t="s">
        <v>450</v>
      </c>
      <c r="D1245" s="744" t="s">
        <v>1661</v>
      </c>
    </row>
    <row r="1246" customFormat="false" ht="13.2" hidden="false" customHeight="false" outlineLevel="0" collapsed="false">
      <c r="C1246" s="664" t="s">
        <v>450</v>
      </c>
      <c r="D1246" s="744" t="s">
        <v>1662</v>
      </c>
    </row>
    <row r="1247" customFormat="false" ht="13.2" hidden="false" customHeight="false" outlineLevel="0" collapsed="false">
      <c r="C1247" s="664" t="s">
        <v>450</v>
      </c>
      <c r="D1247" s="744" t="s">
        <v>1663</v>
      </c>
    </row>
    <row r="1248" customFormat="false" ht="13.2" hidden="false" customHeight="false" outlineLevel="0" collapsed="false">
      <c r="C1248" s="664" t="s">
        <v>450</v>
      </c>
      <c r="D1248" s="744" t="s">
        <v>1664</v>
      </c>
    </row>
    <row r="1249" customFormat="false" ht="13.2" hidden="false" customHeight="false" outlineLevel="0" collapsed="false">
      <c r="C1249" s="664" t="s">
        <v>450</v>
      </c>
      <c r="D1249" s="744" t="s">
        <v>1665</v>
      </c>
    </row>
    <row r="1250" customFormat="false" ht="13.2" hidden="false" customHeight="false" outlineLevel="0" collapsed="false">
      <c r="C1250" s="664" t="s">
        <v>450</v>
      </c>
      <c r="D1250" s="744" t="s">
        <v>1666</v>
      </c>
    </row>
    <row r="1251" customFormat="false" ht="13.2" hidden="false" customHeight="false" outlineLevel="0" collapsed="false">
      <c r="C1251" s="664" t="s">
        <v>450</v>
      </c>
      <c r="D1251" s="744" t="s">
        <v>1667</v>
      </c>
    </row>
    <row r="1252" customFormat="false" ht="13.2" hidden="false" customHeight="false" outlineLevel="0" collapsed="false">
      <c r="C1252" s="664" t="s">
        <v>450</v>
      </c>
      <c r="D1252" s="744" t="s">
        <v>1668</v>
      </c>
    </row>
    <row r="1253" customFormat="false" ht="13.2" hidden="false" customHeight="false" outlineLevel="0" collapsed="false">
      <c r="C1253" s="664" t="s">
        <v>450</v>
      </c>
      <c r="D1253" s="744" t="s">
        <v>1669</v>
      </c>
    </row>
    <row r="1254" customFormat="false" ht="13.2" hidden="false" customHeight="false" outlineLevel="0" collapsed="false">
      <c r="C1254" s="664" t="s">
        <v>450</v>
      </c>
      <c r="D1254" s="744" t="s">
        <v>1670</v>
      </c>
    </row>
    <row r="1255" customFormat="false" ht="13.2" hidden="false" customHeight="false" outlineLevel="0" collapsed="false">
      <c r="C1255" s="664" t="s">
        <v>450</v>
      </c>
      <c r="D1255" s="744" t="s">
        <v>1671</v>
      </c>
    </row>
    <row r="1256" customFormat="false" ht="13.2" hidden="false" customHeight="false" outlineLevel="0" collapsed="false">
      <c r="C1256" s="664" t="s">
        <v>450</v>
      </c>
      <c r="D1256" s="744" t="s">
        <v>1672</v>
      </c>
    </row>
    <row r="1257" customFormat="false" ht="13.2" hidden="false" customHeight="false" outlineLevel="0" collapsed="false">
      <c r="C1257" s="664" t="s">
        <v>450</v>
      </c>
      <c r="D1257" s="744" t="s">
        <v>1673</v>
      </c>
    </row>
    <row r="1258" customFormat="false" ht="13.2" hidden="false" customHeight="false" outlineLevel="0" collapsed="false">
      <c r="C1258" s="664" t="s">
        <v>450</v>
      </c>
      <c r="D1258" s="744" t="s">
        <v>1674</v>
      </c>
    </row>
    <row r="1259" customFormat="false" ht="13.2" hidden="false" customHeight="false" outlineLevel="0" collapsed="false">
      <c r="C1259" s="664" t="s">
        <v>450</v>
      </c>
      <c r="D1259" s="744" t="s">
        <v>1675</v>
      </c>
    </row>
    <row r="1260" customFormat="false" ht="13.2" hidden="false" customHeight="false" outlineLevel="0" collapsed="false">
      <c r="C1260" s="664" t="s">
        <v>450</v>
      </c>
      <c r="D1260" s="744" t="s">
        <v>1237</v>
      </c>
    </row>
    <row r="1261" customFormat="false" ht="13.2" hidden="false" customHeight="false" outlineLevel="0" collapsed="false">
      <c r="C1261" s="664" t="s">
        <v>450</v>
      </c>
      <c r="D1261" s="744" t="s">
        <v>582</v>
      </c>
    </row>
    <row r="1262" customFormat="false" ht="13.2" hidden="false" customHeight="false" outlineLevel="0" collapsed="false">
      <c r="C1262" s="664" t="s">
        <v>450</v>
      </c>
      <c r="D1262" s="744" t="s">
        <v>1676</v>
      </c>
    </row>
    <row r="1263" customFormat="false" ht="13.2" hidden="false" customHeight="false" outlineLevel="0" collapsed="false">
      <c r="C1263" s="664" t="s">
        <v>450</v>
      </c>
      <c r="D1263" s="744" t="s">
        <v>1677</v>
      </c>
    </row>
    <row r="1264" customFormat="false" ht="13.2" hidden="false" customHeight="false" outlineLevel="0" collapsed="false">
      <c r="C1264" s="664" t="s">
        <v>450</v>
      </c>
      <c r="D1264" s="744" t="s">
        <v>1678</v>
      </c>
    </row>
    <row r="1265" customFormat="false" ht="13.2" hidden="false" customHeight="false" outlineLevel="0" collapsed="false">
      <c r="C1265" s="664" t="s">
        <v>450</v>
      </c>
      <c r="D1265" s="744" t="s">
        <v>1679</v>
      </c>
    </row>
    <row r="1266" customFormat="false" ht="13.2" hidden="false" customHeight="false" outlineLevel="0" collapsed="false">
      <c r="C1266" s="664" t="s">
        <v>450</v>
      </c>
      <c r="D1266" s="744" t="s">
        <v>1680</v>
      </c>
    </row>
    <row r="1267" customFormat="false" ht="13.2" hidden="false" customHeight="false" outlineLevel="0" collapsed="false">
      <c r="C1267" s="664" t="s">
        <v>450</v>
      </c>
      <c r="D1267" s="744" t="s">
        <v>1681</v>
      </c>
    </row>
    <row r="1268" customFormat="false" ht="13.2" hidden="false" customHeight="false" outlineLevel="0" collapsed="false">
      <c r="C1268" s="664" t="s">
        <v>450</v>
      </c>
      <c r="D1268" s="744" t="s">
        <v>1682</v>
      </c>
    </row>
    <row r="1269" customFormat="false" ht="13.2" hidden="false" customHeight="false" outlineLevel="0" collapsed="false">
      <c r="C1269" s="664" t="s">
        <v>450</v>
      </c>
      <c r="D1269" s="744" t="s">
        <v>1683</v>
      </c>
    </row>
    <row r="1270" customFormat="false" ht="13.2" hidden="false" customHeight="false" outlineLevel="0" collapsed="false">
      <c r="C1270" s="664" t="s">
        <v>450</v>
      </c>
      <c r="D1270" s="744" t="s">
        <v>1684</v>
      </c>
    </row>
    <row r="1271" customFormat="false" ht="13.2" hidden="false" customHeight="false" outlineLevel="0" collapsed="false">
      <c r="C1271" s="664" t="s">
        <v>450</v>
      </c>
      <c r="D1271" s="744" t="s">
        <v>1685</v>
      </c>
    </row>
    <row r="1272" customFormat="false" ht="13.2" hidden="false" customHeight="false" outlineLevel="0" collapsed="false">
      <c r="C1272" s="664" t="s">
        <v>450</v>
      </c>
      <c r="D1272" s="744" t="s">
        <v>1686</v>
      </c>
    </row>
    <row r="1273" customFormat="false" ht="13.2" hidden="false" customHeight="false" outlineLevel="0" collapsed="false">
      <c r="C1273" s="664" t="s">
        <v>450</v>
      </c>
      <c r="D1273" s="744" t="s">
        <v>1687</v>
      </c>
    </row>
    <row r="1274" customFormat="false" ht="13.2" hidden="false" customHeight="false" outlineLevel="0" collapsed="false">
      <c r="C1274" s="664" t="s">
        <v>452</v>
      </c>
      <c r="D1274" s="744" t="s">
        <v>1688</v>
      </c>
    </row>
    <row r="1275" customFormat="false" ht="13.2" hidden="false" customHeight="false" outlineLevel="0" collapsed="false">
      <c r="C1275" s="664" t="s">
        <v>452</v>
      </c>
      <c r="D1275" s="744" t="s">
        <v>1689</v>
      </c>
    </row>
    <row r="1276" customFormat="false" ht="13.2" hidden="false" customHeight="false" outlineLevel="0" collapsed="false">
      <c r="C1276" s="664" t="s">
        <v>452</v>
      </c>
      <c r="D1276" s="744" t="s">
        <v>1690</v>
      </c>
    </row>
    <row r="1277" customFormat="false" ht="13.2" hidden="false" customHeight="false" outlineLevel="0" collapsed="false">
      <c r="C1277" s="664" t="s">
        <v>452</v>
      </c>
      <c r="D1277" s="744" t="s">
        <v>1691</v>
      </c>
    </row>
    <row r="1278" customFormat="false" ht="13.2" hidden="false" customHeight="false" outlineLevel="0" collapsed="false">
      <c r="C1278" s="664" t="s">
        <v>452</v>
      </c>
      <c r="D1278" s="744" t="s">
        <v>1692</v>
      </c>
    </row>
    <row r="1279" customFormat="false" ht="13.2" hidden="false" customHeight="false" outlineLevel="0" collapsed="false">
      <c r="C1279" s="664" t="s">
        <v>452</v>
      </c>
      <c r="D1279" s="744" t="s">
        <v>1693</v>
      </c>
    </row>
    <row r="1280" customFormat="false" ht="13.2" hidden="false" customHeight="false" outlineLevel="0" collapsed="false">
      <c r="C1280" s="664" t="s">
        <v>452</v>
      </c>
      <c r="D1280" s="744" t="s">
        <v>1694</v>
      </c>
    </row>
    <row r="1281" customFormat="false" ht="13.2" hidden="false" customHeight="false" outlineLevel="0" collapsed="false">
      <c r="C1281" s="664" t="s">
        <v>452</v>
      </c>
      <c r="D1281" s="744" t="s">
        <v>1695</v>
      </c>
    </row>
    <row r="1282" customFormat="false" ht="13.2" hidden="false" customHeight="false" outlineLevel="0" collapsed="false">
      <c r="C1282" s="664" t="s">
        <v>452</v>
      </c>
      <c r="D1282" s="744" t="s">
        <v>1696</v>
      </c>
    </row>
    <row r="1283" customFormat="false" ht="13.2" hidden="false" customHeight="false" outlineLevel="0" collapsed="false">
      <c r="C1283" s="664" t="s">
        <v>452</v>
      </c>
      <c r="D1283" s="744" t="s">
        <v>1697</v>
      </c>
    </row>
    <row r="1284" customFormat="false" ht="13.2" hidden="false" customHeight="false" outlineLevel="0" collapsed="false">
      <c r="C1284" s="664" t="s">
        <v>452</v>
      </c>
      <c r="D1284" s="744" t="s">
        <v>1698</v>
      </c>
    </row>
    <row r="1285" customFormat="false" ht="13.2" hidden="false" customHeight="false" outlineLevel="0" collapsed="false">
      <c r="C1285" s="664" t="s">
        <v>452</v>
      </c>
      <c r="D1285" s="744" t="s">
        <v>1699</v>
      </c>
    </row>
    <row r="1286" customFormat="false" ht="13.2" hidden="false" customHeight="false" outlineLevel="0" collapsed="false">
      <c r="C1286" s="664" t="s">
        <v>452</v>
      </c>
      <c r="D1286" s="744" t="s">
        <v>1700</v>
      </c>
    </row>
    <row r="1287" customFormat="false" ht="13.2" hidden="false" customHeight="false" outlineLevel="0" collapsed="false">
      <c r="C1287" s="664" t="s">
        <v>452</v>
      </c>
      <c r="D1287" s="744" t="s">
        <v>1701</v>
      </c>
    </row>
    <row r="1288" customFormat="false" ht="13.2" hidden="false" customHeight="false" outlineLevel="0" collapsed="false">
      <c r="C1288" s="664" t="s">
        <v>452</v>
      </c>
      <c r="D1288" s="744" t="s">
        <v>660</v>
      </c>
    </row>
    <row r="1289" customFormat="false" ht="13.2" hidden="false" customHeight="false" outlineLevel="0" collapsed="false">
      <c r="C1289" s="664" t="s">
        <v>452</v>
      </c>
      <c r="D1289" s="744" t="s">
        <v>1702</v>
      </c>
    </row>
    <row r="1290" customFormat="false" ht="13.2" hidden="false" customHeight="false" outlineLevel="0" collapsed="false">
      <c r="C1290" s="664" t="s">
        <v>452</v>
      </c>
      <c r="D1290" s="744" t="s">
        <v>1703</v>
      </c>
    </row>
    <row r="1291" customFormat="false" ht="13.2" hidden="false" customHeight="false" outlineLevel="0" collapsed="false">
      <c r="C1291" s="664" t="s">
        <v>452</v>
      </c>
      <c r="D1291" s="744" t="s">
        <v>1508</v>
      </c>
    </row>
    <row r="1292" customFormat="false" ht="13.2" hidden="false" customHeight="false" outlineLevel="0" collapsed="false">
      <c r="C1292" s="664" t="s">
        <v>452</v>
      </c>
      <c r="D1292" s="744" t="s">
        <v>1704</v>
      </c>
    </row>
    <row r="1293" customFormat="false" ht="13.2" hidden="false" customHeight="false" outlineLevel="0" collapsed="false">
      <c r="C1293" s="664" t="s">
        <v>454</v>
      </c>
      <c r="D1293" s="744" t="s">
        <v>1705</v>
      </c>
    </row>
    <row r="1294" customFormat="false" ht="13.2" hidden="false" customHeight="false" outlineLevel="0" collapsed="false">
      <c r="C1294" s="664" t="s">
        <v>454</v>
      </c>
      <c r="D1294" s="744" t="s">
        <v>1706</v>
      </c>
    </row>
    <row r="1295" customFormat="false" ht="13.2" hidden="false" customHeight="false" outlineLevel="0" collapsed="false">
      <c r="C1295" s="664" t="s">
        <v>454</v>
      </c>
      <c r="D1295" s="744" t="s">
        <v>1707</v>
      </c>
    </row>
    <row r="1296" customFormat="false" ht="13.2" hidden="false" customHeight="false" outlineLevel="0" collapsed="false">
      <c r="C1296" s="664" t="s">
        <v>454</v>
      </c>
      <c r="D1296" s="744" t="s">
        <v>1708</v>
      </c>
    </row>
    <row r="1297" customFormat="false" ht="13.2" hidden="false" customHeight="false" outlineLevel="0" collapsed="false">
      <c r="C1297" s="664" t="s">
        <v>454</v>
      </c>
      <c r="D1297" s="744" t="s">
        <v>1709</v>
      </c>
    </row>
    <row r="1298" customFormat="false" ht="13.2" hidden="false" customHeight="false" outlineLevel="0" collapsed="false">
      <c r="C1298" s="664" t="s">
        <v>454</v>
      </c>
      <c r="D1298" s="744" t="s">
        <v>1710</v>
      </c>
    </row>
    <row r="1299" customFormat="false" ht="13.2" hidden="false" customHeight="false" outlineLevel="0" collapsed="false">
      <c r="C1299" s="664" t="s">
        <v>454</v>
      </c>
      <c r="D1299" s="744" t="s">
        <v>1711</v>
      </c>
    </row>
    <row r="1300" customFormat="false" ht="13.2" hidden="false" customHeight="false" outlineLevel="0" collapsed="false">
      <c r="C1300" s="664" t="s">
        <v>454</v>
      </c>
      <c r="D1300" s="744" t="s">
        <v>1712</v>
      </c>
    </row>
    <row r="1301" customFormat="false" ht="13.2" hidden="false" customHeight="false" outlineLevel="0" collapsed="false">
      <c r="C1301" s="664" t="s">
        <v>454</v>
      </c>
      <c r="D1301" s="744" t="s">
        <v>1713</v>
      </c>
    </row>
    <row r="1302" customFormat="false" ht="13.2" hidden="false" customHeight="false" outlineLevel="0" collapsed="false">
      <c r="C1302" s="664" t="s">
        <v>454</v>
      </c>
      <c r="D1302" s="744" t="s">
        <v>1714</v>
      </c>
    </row>
    <row r="1303" customFormat="false" ht="13.2" hidden="false" customHeight="false" outlineLevel="0" collapsed="false">
      <c r="C1303" s="664" t="s">
        <v>454</v>
      </c>
      <c r="D1303" s="744" t="s">
        <v>1715</v>
      </c>
    </row>
    <row r="1304" customFormat="false" ht="13.2" hidden="false" customHeight="false" outlineLevel="0" collapsed="false">
      <c r="C1304" s="664" t="s">
        <v>454</v>
      </c>
      <c r="D1304" s="744" t="s">
        <v>753</v>
      </c>
    </row>
    <row r="1305" customFormat="false" ht="13.2" hidden="false" customHeight="false" outlineLevel="0" collapsed="false">
      <c r="C1305" s="664" t="s">
        <v>454</v>
      </c>
      <c r="D1305" s="744" t="s">
        <v>1716</v>
      </c>
    </row>
    <row r="1306" customFormat="false" ht="13.2" hidden="false" customHeight="false" outlineLevel="0" collapsed="false">
      <c r="C1306" s="664" t="s">
        <v>454</v>
      </c>
      <c r="D1306" s="744" t="s">
        <v>1717</v>
      </c>
    </row>
    <row r="1307" customFormat="false" ht="13.2" hidden="false" customHeight="false" outlineLevel="0" collapsed="false">
      <c r="C1307" s="664" t="s">
        <v>454</v>
      </c>
      <c r="D1307" s="744" t="s">
        <v>1718</v>
      </c>
    </row>
    <row r="1308" customFormat="false" ht="13.2" hidden="false" customHeight="false" outlineLevel="0" collapsed="false">
      <c r="C1308" s="664" t="s">
        <v>454</v>
      </c>
      <c r="D1308" s="744" t="s">
        <v>1719</v>
      </c>
    </row>
    <row r="1309" customFormat="false" ht="13.2" hidden="false" customHeight="false" outlineLevel="0" collapsed="false">
      <c r="C1309" s="664" t="s">
        <v>454</v>
      </c>
      <c r="D1309" s="744" t="s">
        <v>1720</v>
      </c>
    </row>
    <row r="1310" customFormat="false" ht="13.2" hidden="false" customHeight="false" outlineLevel="0" collapsed="false">
      <c r="C1310" s="664" t="s">
        <v>454</v>
      </c>
      <c r="D1310" s="744" t="s">
        <v>1721</v>
      </c>
    </row>
    <row r="1311" customFormat="false" ht="13.2" hidden="false" customHeight="false" outlineLevel="0" collapsed="false">
      <c r="C1311" s="664" t="s">
        <v>454</v>
      </c>
      <c r="D1311" s="744" t="s">
        <v>1722</v>
      </c>
    </row>
    <row r="1312" customFormat="false" ht="13.2" hidden="false" customHeight="false" outlineLevel="0" collapsed="false">
      <c r="C1312" s="664" t="s">
        <v>456</v>
      </c>
      <c r="D1312" s="744" t="s">
        <v>1723</v>
      </c>
    </row>
    <row r="1313" customFormat="false" ht="13.2" hidden="false" customHeight="false" outlineLevel="0" collapsed="false">
      <c r="C1313" s="664" t="s">
        <v>456</v>
      </c>
      <c r="D1313" s="744" t="s">
        <v>1724</v>
      </c>
    </row>
    <row r="1314" customFormat="false" ht="13.2" hidden="false" customHeight="false" outlineLevel="0" collapsed="false">
      <c r="C1314" s="664" t="s">
        <v>456</v>
      </c>
      <c r="D1314" s="744" t="s">
        <v>1725</v>
      </c>
    </row>
    <row r="1315" customFormat="false" ht="13.2" hidden="false" customHeight="false" outlineLevel="0" collapsed="false">
      <c r="C1315" s="664" t="s">
        <v>456</v>
      </c>
      <c r="D1315" s="744" t="s">
        <v>1726</v>
      </c>
    </row>
    <row r="1316" customFormat="false" ht="13.2" hidden="false" customHeight="false" outlineLevel="0" collapsed="false">
      <c r="C1316" s="664" t="s">
        <v>456</v>
      </c>
      <c r="D1316" s="744" t="s">
        <v>1727</v>
      </c>
    </row>
    <row r="1317" customFormat="false" ht="13.2" hidden="false" customHeight="false" outlineLevel="0" collapsed="false">
      <c r="C1317" s="664" t="s">
        <v>456</v>
      </c>
      <c r="D1317" s="744" t="s">
        <v>1728</v>
      </c>
    </row>
    <row r="1318" customFormat="false" ht="13.2" hidden="false" customHeight="false" outlineLevel="0" collapsed="false">
      <c r="C1318" s="664" t="s">
        <v>456</v>
      </c>
      <c r="D1318" s="744" t="s">
        <v>1729</v>
      </c>
    </row>
    <row r="1319" customFormat="false" ht="13.2" hidden="false" customHeight="false" outlineLevel="0" collapsed="false">
      <c r="C1319" s="664" t="s">
        <v>456</v>
      </c>
      <c r="D1319" s="744" t="s">
        <v>1730</v>
      </c>
    </row>
    <row r="1320" customFormat="false" ht="13.2" hidden="false" customHeight="false" outlineLevel="0" collapsed="false">
      <c r="C1320" s="664" t="s">
        <v>456</v>
      </c>
      <c r="D1320" s="744" t="s">
        <v>1731</v>
      </c>
    </row>
    <row r="1321" customFormat="false" ht="13.2" hidden="false" customHeight="false" outlineLevel="0" collapsed="false">
      <c r="C1321" s="664" t="s">
        <v>456</v>
      </c>
      <c r="D1321" s="744" t="s">
        <v>1732</v>
      </c>
    </row>
    <row r="1322" customFormat="false" ht="13.2" hidden="false" customHeight="false" outlineLevel="0" collapsed="false">
      <c r="C1322" s="664" t="s">
        <v>456</v>
      </c>
      <c r="D1322" s="744" t="s">
        <v>1733</v>
      </c>
    </row>
    <row r="1323" customFormat="false" ht="13.2" hidden="false" customHeight="false" outlineLevel="0" collapsed="false">
      <c r="C1323" s="664" t="s">
        <v>456</v>
      </c>
      <c r="D1323" s="744" t="s">
        <v>1734</v>
      </c>
    </row>
    <row r="1324" customFormat="false" ht="13.2" hidden="false" customHeight="false" outlineLevel="0" collapsed="false">
      <c r="C1324" s="664" t="s">
        <v>456</v>
      </c>
      <c r="D1324" s="744" t="s">
        <v>1735</v>
      </c>
    </row>
    <row r="1325" customFormat="false" ht="13.2" hidden="false" customHeight="false" outlineLevel="0" collapsed="false">
      <c r="C1325" s="664" t="s">
        <v>456</v>
      </c>
      <c r="D1325" s="744" t="s">
        <v>1736</v>
      </c>
    </row>
    <row r="1326" customFormat="false" ht="13.2" hidden="false" customHeight="false" outlineLevel="0" collapsed="false">
      <c r="C1326" s="664" t="s">
        <v>456</v>
      </c>
      <c r="D1326" s="744" t="s">
        <v>1737</v>
      </c>
    </row>
    <row r="1327" customFormat="false" ht="13.2" hidden="false" customHeight="false" outlineLevel="0" collapsed="false">
      <c r="C1327" s="664" t="s">
        <v>456</v>
      </c>
      <c r="D1327" s="744" t="s">
        <v>1738</v>
      </c>
    </row>
    <row r="1328" customFormat="false" ht="13.2" hidden="false" customHeight="false" outlineLevel="0" collapsed="false">
      <c r="C1328" s="664" t="s">
        <v>456</v>
      </c>
      <c r="D1328" s="744" t="s">
        <v>1739</v>
      </c>
    </row>
    <row r="1329" customFormat="false" ht="13.2" hidden="false" customHeight="false" outlineLevel="0" collapsed="false">
      <c r="C1329" s="664" t="s">
        <v>456</v>
      </c>
      <c r="D1329" s="744" t="s">
        <v>1740</v>
      </c>
    </row>
    <row r="1330" customFormat="false" ht="13.2" hidden="false" customHeight="false" outlineLevel="0" collapsed="false">
      <c r="C1330" s="664" t="s">
        <v>456</v>
      </c>
      <c r="D1330" s="744" t="s">
        <v>1741</v>
      </c>
    </row>
    <row r="1331" customFormat="false" ht="13.2" hidden="false" customHeight="false" outlineLevel="0" collapsed="false">
      <c r="C1331" s="664" t="s">
        <v>456</v>
      </c>
      <c r="D1331" s="744" t="s">
        <v>1742</v>
      </c>
    </row>
    <row r="1332" customFormat="false" ht="13.2" hidden="false" customHeight="false" outlineLevel="0" collapsed="false">
      <c r="C1332" s="664" t="s">
        <v>456</v>
      </c>
      <c r="D1332" s="744" t="s">
        <v>1743</v>
      </c>
    </row>
    <row r="1333" customFormat="false" ht="13.2" hidden="false" customHeight="false" outlineLevel="0" collapsed="false">
      <c r="C1333" s="664" t="s">
        <v>456</v>
      </c>
      <c r="D1333" s="744" t="s">
        <v>1744</v>
      </c>
    </row>
    <row r="1334" customFormat="false" ht="13.2" hidden="false" customHeight="false" outlineLevel="0" collapsed="false">
      <c r="C1334" s="664" t="s">
        <v>456</v>
      </c>
      <c r="D1334" s="744" t="s">
        <v>1745</v>
      </c>
    </row>
    <row r="1335" customFormat="false" ht="13.2" hidden="false" customHeight="false" outlineLevel="0" collapsed="false">
      <c r="C1335" s="664" t="s">
        <v>456</v>
      </c>
      <c r="D1335" s="744" t="s">
        <v>1746</v>
      </c>
    </row>
    <row r="1336" customFormat="false" ht="13.2" hidden="false" customHeight="false" outlineLevel="0" collapsed="false">
      <c r="C1336" s="664" t="s">
        <v>456</v>
      </c>
      <c r="D1336" s="744" t="s">
        <v>1747</v>
      </c>
    </row>
    <row r="1337" customFormat="false" ht="13.2" hidden="false" customHeight="false" outlineLevel="0" collapsed="false">
      <c r="C1337" s="664" t="s">
        <v>456</v>
      </c>
      <c r="D1337" s="744" t="s">
        <v>1748</v>
      </c>
    </row>
    <row r="1338" customFormat="false" ht="13.2" hidden="false" customHeight="false" outlineLevel="0" collapsed="false">
      <c r="C1338" s="664" t="s">
        <v>456</v>
      </c>
      <c r="D1338" s="744" t="s">
        <v>1749</v>
      </c>
    </row>
    <row r="1339" customFormat="false" ht="13.2" hidden="false" customHeight="false" outlineLevel="0" collapsed="false">
      <c r="C1339" s="664" t="s">
        <v>458</v>
      </c>
      <c r="D1339" s="744" t="s">
        <v>1750</v>
      </c>
    </row>
    <row r="1340" customFormat="false" ht="13.2" hidden="false" customHeight="false" outlineLevel="0" collapsed="false">
      <c r="C1340" s="664" t="s">
        <v>458</v>
      </c>
      <c r="D1340" s="744" t="s">
        <v>1751</v>
      </c>
    </row>
    <row r="1341" customFormat="false" ht="13.2" hidden="false" customHeight="false" outlineLevel="0" collapsed="false">
      <c r="C1341" s="664" t="s">
        <v>458</v>
      </c>
      <c r="D1341" s="744" t="s">
        <v>1752</v>
      </c>
    </row>
    <row r="1342" customFormat="false" ht="13.2" hidden="false" customHeight="false" outlineLevel="0" collapsed="false">
      <c r="C1342" s="664" t="s">
        <v>458</v>
      </c>
      <c r="D1342" s="744" t="s">
        <v>1753</v>
      </c>
    </row>
    <row r="1343" customFormat="false" ht="13.2" hidden="false" customHeight="false" outlineLevel="0" collapsed="false">
      <c r="C1343" s="664" t="s">
        <v>458</v>
      </c>
      <c r="D1343" s="744" t="s">
        <v>1754</v>
      </c>
    </row>
    <row r="1344" customFormat="false" ht="13.2" hidden="false" customHeight="false" outlineLevel="0" collapsed="false">
      <c r="C1344" s="664" t="s">
        <v>458</v>
      </c>
      <c r="D1344" s="744" t="s">
        <v>1755</v>
      </c>
    </row>
    <row r="1345" customFormat="false" ht="13.2" hidden="false" customHeight="false" outlineLevel="0" collapsed="false">
      <c r="C1345" s="664" t="s">
        <v>458</v>
      </c>
      <c r="D1345" s="744" t="s">
        <v>1095</v>
      </c>
    </row>
    <row r="1346" customFormat="false" ht="13.2" hidden="false" customHeight="false" outlineLevel="0" collapsed="false">
      <c r="C1346" s="664" t="s">
        <v>458</v>
      </c>
      <c r="D1346" s="744" t="s">
        <v>1756</v>
      </c>
    </row>
    <row r="1347" customFormat="false" ht="13.2" hidden="false" customHeight="false" outlineLevel="0" collapsed="false">
      <c r="C1347" s="664" t="s">
        <v>458</v>
      </c>
      <c r="D1347" s="744" t="s">
        <v>1757</v>
      </c>
    </row>
    <row r="1348" customFormat="false" ht="13.2" hidden="false" customHeight="false" outlineLevel="0" collapsed="false">
      <c r="C1348" s="664" t="s">
        <v>458</v>
      </c>
      <c r="D1348" s="744" t="s">
        <v>1758</v>
      </c>
    </row>
    <row r="1349" customFormat="false" ht="13.2" hidden="false" customHeight="false" outlineLevel="0" collapsed="false">
      <c r="C1349" s="664" t="s">
        <v>458</v>
      </c>
      <c r="D1349" s="744" t="s">
        <v>1759</v>
      </c>
    </row>
    <row r="1350" customFormat="false" ht="13.2" hidden="false" customHeight="false" outlineLevel="0" collapsed="false">
      <c r="C1350" s="664" t="s">
        <v>458</v>
      </c>
      <c r="D1350" s="744" t="s">
        <v>1760</v>
      </c>
    </row>
    <row r="1351" customFormat="false" ht="13.2" hidden="false" customHeight="false" outlineLevel="0" collapsed="false">
      <c r="C1351" s="664" t="s">
        <v>458</v>
      </c>
      <c r="D1351" s="744" t="s">
        <v>1761</v>
      </c>
    </row>
    <row r="1352" customFormat="false" ht="13.2" hidden="false" customHeight="false" outlineLevel="0" collapsed="false">
      <c r="C1352" s="664" t="s">
        <v>458</v>
      </c>
      <c r="D1352" s="744" t="s">
        <v>1762</v>
      </c>
    </row>
    <row r="1353" customFormat="false" ht="13.2" hidden="false" customHeight="false" outlineLevel="0" collapsed="false">
      <c r="C1353" s="664" t="s">
        <v>458</v>
      </c>
      <c r="D1353" s="744" t="s">
        <v>1763</v>
      </c>
    </row>
    <row r="1354" customFormat="false" ht="13.2" hidden="false" customHeight="false" outlineLevel="0" collapsed="false">
      <c r="C1354" s="664" t="s">
        <v>458</v>
      </c>
      <c r="D1354" s="744" t="s">
        <v>1764</v>
      </c>
    </row>
    <row r="1355" customFormat="false" ht="13.2" hidden="false" customHeight="false" outlineLevel="0" collapsed="false">
      <c r="C1355" s="664" t="s">
        <v>458</v>
      </c>
      <c r="D1355" s="744" t="s">
        <v>1765</v>
      </c>
    </row>
    <row r="1356" customFormat="false" ht="13.2" hidden="false" customHeight="false" outlineLevel="0" collapsed="false">
      <c r="C1356" s="664" t="s">
        <v>458</v>
      </c>
      <c r="D1356" s="744" t="s">
        <v>1766</v>
      </c>
    </row>
    <row r="1357" customFormat="false" ht="13.2" hidden="false" customHeight="false" outlineLevel="0" collapsed="false">
      <c r="C1357" s="664" t="s">
        <v>458</v>
      </c>
      <c r="D1357" s="744" t="s">
        <v>1767</v>
      </c>
    </row>
    <row r="1358" customFormat="false" ht="13.2" hidden="false" customHeight="false" outlineLevel="0" collapsed="false">
      <c r="C1358" s="664" t="s">
        <v>458</v>
      </c>
      <c r="D1358" s="744" t="s">
        <v>1768</v>
      </c>
    </row>
    <row r="1359" customFormat="false" ht="13.2" hidden="false" customHeight="false" outlineLevel="0" collapsed="false">
      <c r="C1359" s="664" t="s">
        <v>458</v>
      </c>
      <c r="D1359" s="744" t="s">
        <v>1769</v>
      </c>
    </row>
    <row r="1360" customFormat="false" ht="13.2" hidden="false" customHeight="false" outlineLevel="0" collapsed="false">
      <c r="C1360" s="664" t="s">
        <v>458</v>
      </c>
      <c r="D1360" s="744" t="s">
        <v>1770</v>
      </c>
    </row>
    <row r="1361" customFormat="false" ht="13.2" hidden="false" customHeight="false" outlineLevel="0" collapsed="false">
      <c r="C1361" s="664" t="s">
        <v>458</v>
      </c>
      <c r="D1361" s="744" t="s">
        <v>1771</v>
      </c>
    </row>
    <row r="1362" customFormat="false" ht="13.2" hidden="false" customHeight="false" outlineLevel="0" collapsed="false">
      <c r="C1362" s="664" t="s">
        <v>460</v>
      </c>
      <c r="D1362" s="744" t="s">
        <v>1772</v>
      </c>
    </row>
    <row r="1363" customFormat="false" ht="13.2" hidden="false" customHeight="false" outlineLevel="0" collapsed="false">
      <c r="C1363" s="664" t="s">
        <v>460</v>
      </c>
      <c r="D1363" s="744" t="s">
        <v>1773</v>
      </c>
    </row>
    <row r="1364" customFormat="false" ht="13.2" hidden="false" customHeight="false" outlineLevel="0" collapsed="false">
      <c r="C1364" s="664" t="s">
        <v>460</v>
      </c>
      <c r="D1364" s="744" t="s">
        <v>1774</v>
      </c>
    </row>
    <row r="1365" customFormat="false" ht="13.2" hidden="false" customHeight="false" outlineLevel="0" collapsed="false">
      <c r="C1365" s="664" t="s">
        <v>460</v>
      </c>
      <c r="D1365" s="744" t="s">
        <v>1775</v>
      </c>
    </row>
    <row r="1366" customFormat="false" ht="13.2" hidden="false" customHeight="false" outlineLevel="0" collapsed="false">
      <c r="C1366" s="664" t="s">
        <v>460</v>
      </c>
      <c r="D1366" s="744" t="s">
        <v>1776</v>
      </c>
    </row>
    <row r="1367" customFormat="false" ht="13.2" hidden="false" customHeight="false" outlineLevel="0" collapsed="false">
      <c r="C1367" s="664" t="s">
        <v>460</v>
      </c>
      <c r="D1367" s="744" t="s">
        <v>1777</v>
      </c>
    </row>
    <row r="1368" customFormat="false" ht="13.2" hidden="false" customHeight="false" outlineLevel="0" collapsed="false">
      <c r="C1368" s="664" t="s">
        <v>460</v>
      </c>
      <c r="D1368" s="744" t="s">
        <v>1778</v>
      </c>
    </row>
    <row r="1369" customFormat="false" ht="13.2" hidden="false" customHeight="false" outlineLevel="0" collapsed="false">
      <c r="C1369" s="664" t="s">
        <v>460</v>
      </c>
      <c r="D1369" s="744" t="s">
        <v>1779</v>
      </c>
    </row>
    <row r="1370" customFormat="false" ht="13.2" hidden="false" customHeight="false" outlineLevel="0" collapsed="false">
      <c r="C1370" s="664" t="s">
        <v>460</v>
      </c>
      <c r="D1370" s="744" t="s">
        <v>1780</v>
      </c>
    </row>
    <row r="1371" customFormat="false" ht="13.2" hidden="false" customHeight="false" outlineLevel="0" collapsed="false">
      <c r="C1371" s="664" t="s">
        <v>460</v>
      </c>
      <c r="D1371" s="744" t="s">
        <v>1781</v>
      </c>
    </row>
    <row r="1372" customFormat="false" ht="13.2" hidden="false" customHeight="false" outlineLevel="0" collapsed="false">
      <c r="C1372" s="664" t="s">
        <v>460</v>
      </c>
      <c r="D1372" s="744" t="s">
        <v>1782</v>
      </c>
    </row>
    <row r="1373" customFormat="false" ht="13.2" hidden="false" customHeight="false" outlineLevel="0" collapsed="false">
      <c r="C1373" s="664" t="s">
        <v>460</v>
      </c>
      <c r="D1373" s="744" t="s">
        <v>1783</v>
      </c>
    </row>
    <row r="1374" customFormat="false" ht="13.2" hidden="false" customHeight="false" outlineLevel="0" collapsed="false">
      <c r="C1374" s="664" t="s">
        <v>460</v>
      </c>
      <c r="D1374" s="744" t="s">
        <v>1784</v>
      </c>
    </row>
    <row r="1375" customFormat="false" ht="13.2" hidden="false" customHeight="false" outlineLevel="0" collapsed="false">
      <c r="C1375" s="664" t="s">
        <v>460</v>
      </c>
      <c r="D1375" s="744" t="s">
        <v>1785</v>
      </c>
    </row>
    <row r="1376" customFormat="false" ht="13.2" hidden="false" customHeight="false" outlineLevel="0" collapsed="false">
      <c r="C1376" s="664" t="s">
        <v>460</v>
      </c>
      <c r="D1376" s="744" t="s">
        <v>1786</v>
      </c>
    </row>
    <row r="1377" customFormat="false" ht="13.2" hidden="false" customHeight="false" outlineLevel="0" collapsed="false">
      <c r="C1377" s="664" t="s">
        <v>460</v>
      </c>
      <c r="D1377" s="744" t="s">
        <v>1787</v>
      </c>
    </row>
    <row r="1378" customFormat="false" ht="13.2" hidden="false" customHeight="false" outlineLevel="0" collapsed="false">
      <c r="C1378" s="664" t="s">
        <v>460</v>
      </c>
      <c r="D1378" s="744" t="s">
        <v>1788</v>
      </c>
    </row>
    <row r="1379" customFormat="false" ht="13.2" hidden="false" customHeight="false" outlineLevel="0" collapsed="false">
      <c r="C1379" s="664" t="s">
        <v>460</v>
      </c>
      <c r="D1379" s="744" t="s">
        <v>1789</v>
      </c>
    </row>
    <row r="1380" customFormat="false" ht="13.2" hidden="false" customHeight="false" outlineLevel="0" collapsed="false">
      <c r="C1380" s="664" t="s">
        <v>460</v>
      </c>
      <c r="D1380" s="744" t="s">
        <v>1790</v>
      </c>
    </row>
    <row r="1381" customFormat="false" ht="13.2" hidden="false" customHeight="false" outlineLevel="0" collapsed="false">
      <c r="C1381" s="664" t="s">
        <v>462</v>
      </c>
      <c r="D1381" s="744" t="s">
        <v>1791</v>
      </c>
    </row>
    <row r="1382" customFormat="false" ht="13.2" hidden="false" customHeight="false" outlineLevel="0" collapsed="false">
      <c r="C1382" s="664" t="s">
        <v>462</v>
      </c>
      <c r="D1382" s="744" t="s">
        <v>1792</v>
      </c>
    </row>
    <row r="1383" customFormat="false" ht="13.2" hidden="false" customHeight="false" outlineLevel="0" collapsed="false">
      <c r="C1383" s="664" t="s">
        <v>462</v>
      </c>
      <c r="D1383" s="744" t="s">
        <v>1793</v>
      </c>
    </row>
    <row r="1384" customFormat="false" ht="13.2" hidden="false" customHeight="false" outlineLevel="0" collapsed="false">
      <c r="C1384" s="664" t="s">
        <v>462</v>
      </c>
      <c r="D1384" s="744" t="s">
        <v>1794</v>
      </c>
    </row>
    <row r="1385" customFormat="false" ht="13.2" hidden="false" customHeight="false" outlineLevel="0" collapsed="false">
      <c r="C1385" s="664" t="s">
        <v>462</v>
      </c>
      <c r="D1385" s="744" t="s">
        <v>1795</v>
      </c>
    </row>
    <row r="1386" customFormat="false" ht="13.2" hidden="false" customHeight="false" outlineLevel="0" collapsed="false">
      <c r="C1386" s="664" t="s">
        <v>462</v>
      </c>
      <c r="D1386" s="744" t="s">
        <v>1796</v>
      </c>
    </row>
    <row r="1387" customFormat="false" ht="13.2" hidden="false" customHeight="false" outlineLevel="0" collapsed="false">
      <c r="C1387" s="664" t="s">
        <v>462</v>
      </c>
      <c r="D1387" s="744" t="s">
        <v>1797</v>
      </c>
    </row>
    <row r="1388" customFormat="false" ht="13.2" hidden="false" customHeight="false" outlineLevel="0" collapsed="false">
      <c r="C1388" s="664" t="s">
        <v>462</v>
      </c>
      <c r="D1388" s="744" t="s">
        <v>1798</v>
      </c>
    </row>
    <row r="1389" customFormat="false" ht="13.2" hidden="false" customHeight="false" outlineLevel="0" collapsed="false">
      <c r="C1389" s="664" t="s">
        <v>462</v>
      </c>
      <c r="D1389" s="744" t="s">
        <v>1799</v>
      </c>
    </row>
    <row r="1390" customFormat="false" ht="13.2" hidden="false" customHeight="false" outlineLevel="0" collapsed="false">
      <c r="C1390" s="664" t="s">
        <v>462</v>
      </c>
      <c r="D1390" s="744" t="s">
        <v>1800</v>
      </c>
    </row>
    <row r="1391" customFormat="false" ht="13.2" hidden="false" customHeight="false" outlineLevel="0" collapsed="false">
      <c r="C1391" s="664" t="s">
        <v>462</v>
      </c>
      <c r="D1391" s="744" t="s">
        <v>1801</v>
      </c>
    </row>
    <row r="1392" customFormat="false" ht="13.2" hidden="false" customHeight="false" outlineLevel="0" collapsed="false">
      <c r="C1392" s="664" t="s">
        <v>462</v>
      </c>
      <c r="D1392" s="744" t="s">
        <v>1802</v>
      </c>
    </row>
    <row r="1393" customFormat="false" ht="13.2" hidden="false" customHeight="false" outlineLevel="0" collapsed="false">
      <c r="C1393" s="664" t="s">
        <v>462</v>
      </c>
      <c r="D1393" s="744" t="s">
        <v>1803</v>
      </c>
    </row>
    <row r="1394" customFormat="false" ht="13.2" hidden="false" customHeight="false" outlineLevel="0" collapsed="false">
      <c r="C1394" s="664" t="s">
        <v>462</v>
      </c>
      <c r="D1394" s="744" t="s">
        <v>1804</v>
      </c>
    </row>
    <row r="1395" customFormat="false" ht="13.2" hidden="false" customHeight="false" outlineLevel="0" collapsed="false">
      <c r="C1395" s="664" t="s">
        <v>462</v>
      </c>
      <c r="D1395" s="744" t="s">
        <v>1805</v>
      </c>
    </row>
    <row r="1396" customFormat="false" ht="13.2" hidden="false" customHeight="false" outlineLevel="0" collapsed="false">
      <c r="C1396" s="664" t="s">
        <v>462</v>
      </c>
      <c r="D1396" s="744" t="s">
        <v>1806</v>
      </c>
    </row>
    <row r="1397" customFormat="false" ht="13.2" hidden="false" customHeight="false" outlineLevel="0" collapsed="false">
      <c r="C1397" s="664" t="s">
        <v>462</v>
      </c>
      <c r="D1397" s="744" t="s">
        <v>1807</v>
      </c>
    </row>
    <row r="1398" customFormat="false" ht="13.2" hidden="false" customHeight="false" outlineLevel="0" collapsed="false">
      <c r="C1398" s="664" t="s">
        <v>462</v>
      </c>
      <c r="D1398" s="744" t="s">
        <v>1808</v>
      </c>
    </row>
    <row r="1399" customFormat="false" ht="13.2" hidden="false" customHeight="false" outlineLevel="0" collapsed="false">
      <c r="C1399" s="664" t="s">
        <v>462</v>
      </c>
      <c r="D1399" s="744" t="s">
        <v>1809</v>
      </c>
    </row>
    <row r="1400" customFormat="false" ht="13.2" hidden="false" customHeight="false" outlineLevel="0" collapsed="false">
      <c r="C1400" s="664" t="s">
        <v>462</v>
      </c>
      <c r="D1400" s="744" t="s">
        <v>1810</v>
      </c>
    </row>
    <row r="1401" customFormat="false" ht="13.2" hidden="false" customHeight="false" outlineLevel="0" collapsed="false">
      <c r="C1401" s="664" t="s">
        <v>462</v>
      </c>
      <c r="D1401" s="744" t="s">
        <v>1811</v>
      </c>
    </row>
    <row r="1402" customFormat="false" ht="13.2" hidden="false" customHeight="false" outlineLevel="0" collapsed="false">
      <c r="C1402" s="664" t="s">
        <v>462</v>
      </c>
      <c r="D1402" s="744" t="s">
        <v>1812</v>
      </c>
    </row>
    <row r="1403" customFormat="false" ht="13.2" hidden="false" customHeight="false" outlineLevel="0" collapsed="false">
      <c r="C1403" s="664" t="s">
        <v>462</v>
      </c>
      <c r="D1403" s="744" t="s">
        <v>1813</v>
      </c>
    </row>
    <row r="1404" customFormat="false" ht="13.2" hidden="false" customHeight="false" outlineLevel="0" collapsed="false">
      <c r="C1404" s="664" t="s">
        <v>462</v>
      </c>
      <c r="D1404" s="744" t="s">
        <v>1814</v>
      </c>
    </row>
    <row r="1405" customFormat="false" ht="13.2" hidden="false" customHeight="false" outlineLevel="0" collapsed="false">
      <c r="C1405" s="664" t="s">
        <v>464</v>
      </c>
      <c r="D1405" s="744" t="s">
        <v>1815</v>
      </c>
    </row>
    <row r="1406" customFormat="false" ht="13.2" hidden="false" customHeight="false" outlineLevel="0" collapsed="false">
      <c r="C1406" s="664" t="s">
        <v>464</v>
      </c>
      <c r="D1406" s="744" t="s">
        <v>1816</v>
      </c>
    </row>
    <row r="1407" customFormat="false" ht="13.2" hidden="false" customHeight="false" outlineLevel="0" collapsed="false">
      <c r="C1407" s="664" t="s">
        <v>464</v>
      </c>
      <c r="D1407" s="744" t="s">
        <v>1817</v>
      </c>
    </row>
    <row r="1408" customFormat="false" ht="13.2" hidden="false" customHeight="false" outlineLevel="0" collapsed="false">
      <c r="C1408" s="664" t="s">
        <v>464</v>
      </c>
      <c r="D1408" s="744" t="s">
        <v>1818</v>
      </c>
    </row>
    <row r="1409" customFormat="false" ht="13.2" hidden="false" customHeight="false" outlineLevel="0" collapsed="false">
      <c r="C1409" s="664" t="s">
        <v>464</v>
      </c>
      <c r="D1409" s="744" t="s">
        <v>1819</v>
      </c>
    </row>
    <row r="1410" customFormat="false" ht="13.2" hidden="false" customHeight="false" outlineLevel="0" collapsed="false">
      <c r="C1410" s="664" t="s">
        <v>464</v>
      </c>
      <c r="D1410" s="744" t="s">
        <v>1820</v>
      </c>
    </row>
    <row r="1411" customFormat="false" ht="13.2" hidden="false" customHeight="false" outlineLevel="0" collapsed="false">
      <c r="C1411" s="664" t="s">
        <v>464</v>
      </c>
      <c r="D1411" s="744" t="s">
        <v>1821</v>
      </c>
    </row>
    <row r="1412" customFormat="false" ht="13.2" hidden="false" customHeight="false" outlineLevel="0" collapsed="false">
      <c r="C1412" s="664" t="s">
        <v>464</v>
      </c>
      <c r="D1412" s="744" t="s">
        <v>1822</v>
      </c>
    </row>
    <row r="1413" customFormat="false" ht="13.2" hidden="false" customHeight="false" outlineLevel="0" collapsed="false">
      <c r="C1413" s="664" t="s">
        <v>464</v>
      </c>
      <c r="D1413" s="744" t="s">
        <v>1823</v>
      </c>
    </row>
    <row r="1414" customFormat="false" ht="13.2" hidden="false" customHeight="false" outlineLevel="0" collapsed="false">
      <c r="C1414" s="664" t="s">
        <v>464</v>
      </c>
      <c r="D1414" s="744" t="s">
        <v>1824</v>
      </c>
    </row>
    <row r="1415" customFormat="false" ht="13.2" hidden="false" customHeight="false" outlineLevel="0" collapsed="false">
      <c r="C1415" s="664" t="s">
        <v>464</v>
      </c>
      <c r="D1415" s="744" t="s">
        <v>1825</v>
      </c>
    </row>
    <row r="1416" customFormat="false" ht="13.2" hidden="false" customHeight="false" outlineLevel="0" collapsed="false">
      <c r="C1416" s="664" t="s">
        <v>464</v>
      </c>
      <c r="D1416" s="744" t="s">
        <v>1826</v>
      </c>
    </row>
    <row r="1417" customFormat="false" ht="13.2" hidden="false" customHeight="false" outlineLevel="0" collapsed="false">
      <c r="C1417" s="664" t="s">
        <v>464</v>
      </c>
      <c r="D1417" s="744" t="s">
        <v>1827</v>
      </c>
    </row>
    <row r="1418" customFormat="false" ht="13.2" hidden="false" customHeight="false" outlineLevel="0" collapsed="false">
      <c r="C1418" s="664" t="s">
        <v>464</v>
      </c>
      <c r="D1418" s="744" t="s">
        <v>1828</v>
      </c>
    </row>
    <row r="1419" customFormat="false" ht="13.2" hidden="false" customHeight="false" outlineLevel="0" collapsed="false">
      <c r="C1419" s="664" t="s">
        <v>464</v>
      </c>
      <c r="D1419" s="744" t="s">
        <v>1829</v>
      </c>
    </row>
    <row r="1420" customFormat="false" ht="13.2" hidden="false" customHeight="false" outlineLevel="0" collapsed="false">
      <c r="C1420" s="664" t="s">
        <v>464</v>
      </c>
      <c r="D1420" s="744" t="s">
        <v>1830</v>
      </c>
    </row>
    <row r="1421" customFormat="false" ht="13.2" hidden="false" customHeight="false" outlineLevel="0" collapsed="false">
      <c r="C1421" s="664" t="s">
        <v>464</v>
      </c>
      <c r="D1421" s="744" t="s">
        <v>1831</v>
      </c>
    </row>
    <row r="1422" customFormat="false" ht="13.2" hidden="false" customHeight="false" outlineLevel="0" collapsed="false">
      <c r="C1422" s="664" t="s">
        <v>466</v>
      </c>
      <c r="D1422" s="744" t="s">
        <v>1832</v>
      </c>
    </row>
    <row r="1423" customFormat="false" ht="13.2" hidden="false" customHeight="false" outlineLevel="0" collapsed="false">
      <c r="C1423" s="664" t="s">
        <v>466</v>
      </c>
      <c r="D1423" s="744" t="s">
        <v>1833</v>
      </c>
    </row>
    <row r="1424" customFormat="false" ht="13.2" hidden="false" customHeight="false" outlineLevel="0" collapsed="false">
      <c r="C1424" s="664" t="s">
        <v>466</v>
      </c>
      <c r="D1424" s="744" t="s">
        <v>1834</v>
      </c>
    </row>
    <row r="1425" customFormat="false" ht="13.2" hidden="false" customHeight="false" outlineLevel="0" collapsed="false">
      <c r="C1425" s="664" t="s">
        <v>466</v>
      </c>
      <c r="D1425" s="744" t="s">
        <v>1835</v>
      </c>
    </row>
    <row r="1426" customFormat="false" ht="13.2" hidden="false" customHeight="false" outlineLevel="0" collapsed="false">
      <c r="C1426" s="664" t="s">
        <v>466</v>
      </c>
      <c r="D1426" s="744" t="s">
        <v>1836</v>
      </c>
    </row>
    <row r="1427" customFormat="false" ht="13.2" hidden="false" customHeight="false" outlineLevel="0" collapsed="false">
      <c r="C1427" s="664" t="s">
        <v>466</v>
      </c>
      <c r="D1427" s="744" t="s">
        <v>1837</v>
      </c>
    </row>
    <row r="1428" customFormat="false" ht="13.2" hidden="false" customHeight="false" outlineLevel="0" collapsed="false">
      <c r="C1428" s="664" t="s">
        <v>466</v>
      </c>
      <c r="D1428" s="744" t="s">
        <v>1838</v>
      </c>
    </row>
    <row r="1429" customFormat="false" ht="13.2" hidden="false" customHeight="false" outlineLevel="0" collapsed="false">
      <c r="C1429" s="664" t="s">
        <v>466</v>
      </c>
      <c r="D1429" s="744" t="s">
        <v>1839</v>
      </c>
    </row>
    <row r="1430" customFormat="false" ht="13.2" hidden="false" customHeight="false" outlineLevel="0" collapsed="false">
      <c r="C1430" s="664" t="s">
        <v>466</v>
      </c>
      <c r="D1430" s="744" t="s">
        <v>1840</v>
      </c>
    </row>
    <row r="1431" customFormat="false" ht="13.2" hidden="false" customHeight="false" outlineLevel="0" collapsed="false">
      <c r="C1431" s="664" t="s">
        <v>466</v>
      </c>
      <c r="D1431" s="744" t="s">
        <v>1841</v>
      </c>
    </row>
    <row r="1432" customFormat="false" ht="13.2" hidden="false" customHeight="false" outlineLevel="0" collapsed="false">
      <c r="C1432" s="664" t="s">
        <v>466</v>
      </c>
      <c r="D1432" s="744" t="s">
        <v>1842</v>
      </c>
    </row>
    <row r="1433" customFormat="false" ht="13.2" hidden="false" customHeight="false" outlineLevel="0" collapsed="false">
      <c r="C1433" s="664" t="s">
        <v>466</v>
      </c>
      <c r="D1433" s="744" t="s">
        <v>1843</v>
      </c>
    </row>
    <row r="1434" customFormat="false" ht="13.2" hidden="false" customHeight="false" outlineLevel="0" collapsed="false">
      <c r="C1434" s="664" t="s">
        <v>466</v>
      </c>
      <c r="D1434" s="744" t="s">
        <v>1844</v>
      </c>
    </row>
    <row r="1435" customFormat="false" ht="13.2" hidden="false" customHeight="false" outlineLevel="0" collapsed="false">
      <c r="C1435" s="664" t="s">
        <v>466</v>
      </c>
      <c r="D1435" s="744" t="s">
        <v>467</v>
      </c>
    </row>
    <row r="1436" customFormat="false" ht="13.2" hidden="false" customHeight="false" outlineLevel="0" collapsed="false">
      <c r="C1436" s="664" t="s">
        <v>466</v>
      </c>
      <c r="D1436" s="744" t="s">
        <v>1845</v>
      </c>
    </row>
    <row r="1437" customFormat="false" ht="13.2" hidden="false" customHeight="false" outlineLevel="0" collapsed="false">
      <c r="C1437" s="664" t="s">
        <v>466</v>
      </c>
      <c r="D1437" s="744" t="s">
        <v>1846</v>
      </c>
    </row>
    <row r="1438" customFormat="false" ht="13.2" hidden="false" customHeight="false" outlineLevel="0" collapsed="false">
      <c r="C1438" s="664" t="s">
        <v>466</v>
      </c>
      <c r="D1438" s="744" t="s">
        <v>1847</v>
      </c>
    </row>
    <row r="1439" customFormat="false" ht="13.2" hidden="false" customHeight="false" outlineLevel="0" collapsed="false">
      <c r="C1439" s="664" t="s">
        <v>466</v>
      </c>
      <c r="D1439" s="744" t="s">
        <v>1848</v>
      </c>
    </row>
    <row r="1440" customFormat="false" ht="13.2" hidden="false" customHeight="false" outlineLevel="0" collapsed="false">
      <c r="C1440" s="664" t="s">
        <v>466</v>
      </c>
      <c r="D1440" s="744" t="s">
        <v>1849</v>
      </c>
    </row>
    <row r="1441" customFormat="false" ht="13.2" hidden="false" customHeight="false" outlineLevel="0" collapsed="false">
      <c r="C1441" s="664" t="s">
        <v>466</v>
      </c>
      <c r="D1441" s="744" t="s">
        <v>1850</v>
      </c>
    </row>
    <row r="1442" customFormat="false" ht="13.2" hidden="false" customHeight="false" outlineLevel="0" collapsed="false">
      <c r="C1442" s="664" t="s">
        <v>468</v>
      </c>
      <c r="D1442" s="744" t="s">
        <v>1851</v>
      </c>
    </row>
    <row r="1443" customFormat="false" ht="13.2" hidden="false" customHeight="false" outlineLevel="0" collapsed="false">
      <c r="C1443" s="664" t="s">
        <v>468</v>
      </c>
      <c r="D1443" s="744" t="s">
        <v>1852</v>
      </c>
    </row>
    <row r="1444" customFormat="false" ht="13.2" hidden="false" customHeight="false" outlineLevel="0" collapsed="false">
      <c r="C1444" s="664" t="s">
        <v>468</v>
      </c>
      <c r="D1444" s="744" t="s">
        <v>1853</v>
      </c>
    </row>
    <row r="1445" customFormat="false" ht="13.2" hidden="false" customHeight="false" outlineLevel="0" collapsed="false">
      <c r="C1445" s="664" t="s">
        <v>468</v>
      </c>
      <c r="D1445" s="744" t="s">
        <v>1854</v>
      </c>
    </row>
    <row r="1446" customFormat="false" ht="13.2" hidden="false" customHeight="false" outlineLevel="0" collapsed="false">
      <c r="C1446" s="664" t="s">
        <v>468</v>
      </c>
      <c r="D1446" s="744" t="s">
        <v>1855</v>
      </c>
    </row>
    <row r="1447" customFormat="false" ht="13.2" hidden="false" customHeight="false" outlineLevel="0" collapsed="false">
      <c r="C1447" s="664" t="s">
        <v>468</v>
      </c>
      <c r="D1447" s="744" t="s">
        <v>1856</v>
      </c>
    </row>
    <row r="1448" customFormat="false" ht="13.2" hidden="false" customHeight="false" outlineLevel="0" collapsed="false">
      <c r="C1448" s="664" t="s">
        <v>468</v>
      </c>
      <c r="D1448" s="744" t="s">
        <v>1857</v>
      </c>
    </row>
    <row r="1449" customFormat="false" ht="13.2" hidden="false" customHeight="false" outlineLevel="0" collapsed="false">
      <c r="C1449" s="664" t="s">
        <v>468</v>
      </c>
      <c r="D1449" s="744" t="s">
        <v>1858</v>
      </c>
    </row>
    <row r="1450" customFormat="false" ht="13.2" hidden="false" customHeight="false" outlineLevel="0" collapsed="false">
      <c r="C1450" s="664" t="s">
        <v>468</v>
      </c>
      <c r="D1450" s="744" t="s">
        <v>1859</v>
      </c>
    </row>
    <row r="1451" customFormat="false" ht="13.2" hidden="false" customHeight="false" outlineLevel="0" collapsed="false">
      <c r="C1451" s="664" t="s">
        <v>468</v>
      </c>
      <c r="D1451" s="744" t="s">
        <v>1860</v>
      </c>
    </row>
    <row r="1452" customFormat="false" ht="13.2" hidden="false" customHeight="false" outlineLevel="0" collapsed="false">
      <c r="C1452" s="664" t="s">
        <v>468</v>
      </c>
      <c r="D1452" s="744" t="s">
        <v>1861</v>
      </c>
    </row>
    <row r="1453" customFormat="false" ht="13.2" hidden="false" customHeight="false" outlineLevel="0" collapsed="false">
      <c r="C1453" s="664" t="s">
        <v>468</v>
      </c>
      <c r="D1453" s="744" t="s">
        <v>1862</v>
      </c>
    </row>
    <row r="1454" customFormat="false" ht="13.2" hidden="false" customHeight="false" outlineLevel="0" collapsed="false">
      <c r="C1454" s="664" t="s">
        <v>468</v>
      </c>
      <c r="D1454" s="744" t="s">
        <v>1863</v>
      </c>
    </row>
    <row r="1455" customFormat="false" ht="13.2" hidden="false" customHeight="false" outlineLevel="0" collapsed="false">
      <c r="C1455" s="664" t="s">
        <v>468</v>
      </c>
      <c r="D1455" s="744" t="s">
        <v>1864</v>
      </c>
    </row>
    <row r="1456" customFormat="false" ht="13.2" hidden="false" customHeight="false" outlineLevel="0" collapsed="false">
      <c r="C1456" s="664" t="s">
        <v>468</v>
      </c>
      <c r="D1456" s="744" t="s">
        <v>1865</v>
      </c>
    </row>
    <row r="1457" customFormat="false" ht="13.2" hidden="false" customHeight="false" outlineLevel="0" collapsed="false">
      <c r="C1457" s="664" t="s">
        <v>468</v>
      </c>
      <c r="D1457" s="744" t="s">
        <v>1866</v>
      </c>
    </row>
    <row r="1458" customFormat="false" ht="13.2" hidden="false" customHeight="false" outlineLevel="0" collapsed="false">
      <c r="C1458" s="664" t="s">
        <v>468</v>
      </c>
      <c r="D1458" s="744" t="s">
        <v>1867</v>
      </c>
    </row>
    <row r="1459" customFormat="false" ht="13.2" hidden="false" customHeight="false" outlineLevel="0" collapsed="false">
      <c r="C1459" s="664" t="s">
        <v>468</v>
      </c>
      <c r="D1459" s="744" t="s">
        <v>1868</v>
      </c>
    </row>
    <row r="1460" customFormat="false" ht="13.2" hidden="false" customHeight="false" outlineLevel="0" collapsed="false">
      <c r="C1460" s="664" t="s">
        <v>468</v>
      </c>
      <c r="D1460" s="744" t="s">
        <v>1869</v>
      </c>
    </row>
    <row r="1461" customFormat="false" ht="13.2" hidden="false" customHeight="false" outlineLevel="0" collapsed="false">
      <c r="C1461" s="664" t="s">
        <v>468</v>
      </c>
      <c r="D1461" s="744" t="s">
        <v>1870</v>
      </c>
    </row>
    <row r="1462" customFormat="false" ht="13.2" hidden="false" customHeight="false" outlineLevel="0" collapsed="false">
      <c r="C1462" s="664" t="s">
        <v>468</v>
      </c>
      <c r="D1462" s="744" t="s">
        <v>1871</v>
      </c>
    </row>
    <row r="1463" customFormat="false" ht="13.2" hidden="false" customHeight="false" outlineLevel="0" collapsed="false">
      <c r="C1463" s="664" t="s">
        <v>468</v>
      </c>
      <c r="D1463" s="744" t="s">
        <v>1872</v>
      </c>
    </row>
    <row r="1464" customFormat="false" ht="13.2" hidden="false" customHeight="false" outlineLevel="0" collapsed="false">
      <c r="C1464" s="664" t="s">
        <v>468</v>
      </c>
      <c r="D1464" s="744" t="s">
        <v>1873</v>
      </c>
    </row>
    <row r="1465" customFormat="false" ht="13.2" hidden="false" customHeight="false" outlineLevel="0" collapsed="false">
      <c r="C1465" s="664" t="s">
        <v>468</v>
      </c>
      <c r="D1465" s="744" t="s">
        <v>1874</v>
      </c>
    </row>
    <row r="1466" customFormat="false" ht="13.2" hidden="false" customHeight="false" outlineLevel="0" collapsed="false">
      <c r="C1466" s="664" t="s">
        <v>468</v>
      </c>
      <c r="D1466" s="744" t="s">
        <v>1875</v>
      </c>
    </row>
    <row r="1467" customFormat="false" ht="13.2" hidden="false" customHeight="false" outlineLevel="0" collapsed="false">
      <c r="C1467" s="664" t="s">
        <v>468</v>
      </c>
      <c r="D1467" s="744" t="s">
        <v>1876</v>
      </c>
    </row>
    <row r="1468" customFormat="false" ht="13.2" hidden="false" customHeight="false" outlineLevel="0" collapsed="false">
      <c r="C1468" s="664" t="s">
        <v>468</v>
      </c>
      <c r="D1468" s="744" t="s">
        <v>1877</v>
      </c>
    </row>
    <row r="1469" customFormat="false" ht="13.2" hidden="false" customHeight="false" outlineLevel="0" collapsed="false">
      <c r="C1469" s="664" t="s">
        <v>468</v>
      </c>
      <c r="D1469" s="744" t="s">
        <v>1878</v>
      </c>
    </row>
    <row r="1470" customFormat="false" ht="13.2" hidden="false" customHeight="false" outlineLevel="0" collapsed="false">
      <c r="C1470" s="664" t="s">
        <v>468</v>
      </c>
      <c r="D1470" s="744" t="s">
        <v>1879</v>
      </c>
    </row>
    <row r="1471" customFormat="false" ht="13.2" hidden="false" customHeight="false" outlineLevel="0" collapsed="false">
      <c r="C1471" s="664" t="s">
        <v>468</v>
      </c>
      <c r="D1471" s="744" t="s">
        <v>1880</v>
      </c>
    </row>
    <row r="1472" customFormat="false" ht="13.2" hidden="false" customHeight="false" outlineLevel="0" collapsed="false">
      <c r="C1472" s="664" t="s">
        <v>468</v>
      </c>
      <c r="D1472" s="744" t="s">
        <v>1881</v>
      </c>
    </row>
    <row r="1473" customFormat="false" ht="13.2" hidden="false" customHeight="false" outlineLevel="0" collapsed="false">
      <c r="C1473" s="664" t="s">
        <v>468</v>
      </c>
      <c r="D1473" s="744" t="s">
        <v>1882</v>
      </c>
    </row>
    <row r="1474" customFormat="false" ht="13.2" hidden="false" customHeight="false" outlineLevel="0" collapsed="false">
      <c r="C1474" s="664" t="s">
        <v>468</v>
      </c>
      <c r="D1474" s="744" t="s">
        <v>1883</v>
      </c>
    </row>
    <row r="1475" customFormat="false" ht="13.2" hidden="false" customHeight="false" outlineLevel="0" collapsed="false">
      <c r="C1475" s="664" t="s">
        <v>468</v>
      </c>
      <c r="D1475" s="744" t="s">
        <v>1884</v>
      </c>
    </row>
    <row r="1476" customFormat="false" ht="13.2" hidden="false" customHeight="false" outlineLevel="0" collapsed="false">
      <c r="C1476" s="664" t="s">
        <v>470</v>
      </c>
      <c r="D1476" s="744" t="s">
        <v>1885</v>
      </c>
    </row>
    <row r="1477" customFormat="false" ht="13.2" hidden="false" customHeight="false" outlineLevel="0" collapsed="false">
      <c r="C1477" s="664" t="s">
        <v>470</v>
      </c>
      <c r="D1477" s="744" t="s">
        <v>1886</v>
      </c>
    </row>
    <row r="1478" customFormat="false" ht="13.2" hidden="false" customHeight="false" outlineLevel="0" collapsed="false">
      <c r="C1478" s="664" t="s">
        <v>470</v>
      </c>
      <c r="D1478" s="744" t="s">
        <v>1887</v>
      </c>
    </row>
    <row r="1479" customFormat="false" ht="13.2" hidden="false" customHeight="false" outlineLevel="0" collapsed="false">
      <c r="C1479" s="664" t="s">
        <v>470</v>
      </c>
      <c r="D1479" s="744" t="s">
        <v>1888</v>
      </c>
    </row>
    <row r="1480" customFormat="false" ht="13.2" hidden="false" customHeight="false" outlineLevel="0" collapsed="false">
      <c r="C1480" s="664" t="s">
        <v>470</v>
      </c>
      <c r="D1480" s="744" t="s">
        <v>1889</v>
      </c>
    </row>
    <row r="1481" customFormat="false" ht="13.2" hidden="false" customHeight="false" outlineLevel="0" collapsed="false">
      <c r="C1481" s="664" t="s">
        <v>470</v>
      </c>
      <c r="D1481" s="744" t="s">
        <v>1890</v>
      </c>
    </row>
    <row r="1482" customFormat="false" ht="13.2" hidden="false" customHeight="false" outlineLevel="0" collapsed="false">
      <c r="C1482" s="664" t="s">
        <v>470</v>
      </c>
      <c r="D1482" s="744" t="s">
        <v>1891</v>
      </c>
    </row>
    <row r="1483" customFormat="false" ht="13.2" hidden="false" customHeight="false" outlineLevel="0" collapsed="false">
      <c r="C1483" s="664" t="s">
        <v>470</v>
      </c>
      <c r="D1483" s="744" t="s">
        <v>1892</v>
      </c>
    </row>
    <row r="1484" customFormat="false" ht="13.2" hidden="false" customHeight="false" outlineLevel="0" collapsed="false">
      <c r="C1484" s="664" t="s">
        <v>470</v>
      </c>
      <c r="D1484" s="744" t="s">
        <v>1893</v>
      </c>
    </row>
    <row r="1485" customFormat="false" ht="13.2" hidden="false" customHeight="false" outlineLevel="0" collapsed="false">
      <c r="C1485" s="664" t="s">
        <v>470</v>
      </c>
      <c r="D1485" s="744" t="s">
        <v>1894</v>
      </c>
    </row>
    <row r="1486" customFormat="false" ht="13.2" hidden="false" customHeight="false" outlineLevel="0" collapsed="false">
      <c r="C1486" s="664" t="s">
        <v>470</v>
      </c>
      <c r="D1486" s="744" t="s">
        <v>1895</v>
      </c>
    </row>
    <row r="1487" customFormat="false" ht="13.2" hidden="false" customHeight="false" outlineLevel="0" collapsed="false">
      <c r="C1487" s="664" t="s">
        <v>470</v>
      </c>
      <c r="D1487" s="744" t="s">
        <v>1896</v>
      </c>
    </row>
    <row r="1488" customFormat="false" ht="13.2" hidden="false" customHeight="false" outlineLevel="0" collapsed="false">
      <c r="C1488" s="664" t="s">
        <v>470</v>
      </c>
      <c r="D1488" s="744" t="s">
        <v>1897</v>
      </c>
    </row>
    <row r="1489" customFormat="false" ht="13.2" hidden="false" customHeight="false" outlineLevel="0" collapsed="false">
      <c r="C1489" s="664" t="s">
        <v>470</v>
      </c>
      <c r="D1489" s="744" t="s">
        <v>1898</v>
      </c>
    </row>
    <row r="1490" customFormat="false" ht="13.2" hidden="false" customHeight="false" outlineLevel="0" collapsed="false">
      <c r="C1490" s="664" t="s">
        <v>470</v>
      </c>
      <c r="D1490" s="744" t="s">
        <v>1899</v>
      </c>
    </row>
    <row r="1491" customFormat="false" ht="13.2" hidden="false" customHeight="false" outlineLevel="0" collapsed="false">
      <c r="C1491" s="664" t="s">
        <v>470</v>
      </c>
      <c r="D1491" s="744" t="s">
        <v>1900</v>
      </c>
    </row>
    <row r="1492" customFormat="false" ht="13.2" hidden="false" customHeight="false" outlineLevel="0" collapsed="false">
      <c r="C1492" s="664" t="s">
        <v>470</v>
      </c>
      <c r="D1492" s="744" t="s">
        <v>1901</v>
      </c>
    </row>
    <row r="1493" customFormat="false" ht="13.2" hidden="false" customHeight="false" outlineLevel="0" collapsed="false">
      <c r="C1493" s="664" t="s">
        <v>470</v>
      </c>
      <c r="D1493" s="744" t="s">
        <v>1902</v>
      </c>
    </row>
    <row r="1494" customFormat="false" ht="13.2" hidden="false" customHeight="false" outlineLevel="0" collapsed="false">
      <c r="C1494" s="664" t="s">
        <v>470</v>
      </c>
      <c r="D1494" s="744" t="s">
        <v>1903</v>
      </c>
    </row>
    <row r="1495" customFormat="false" ht="13.2" hidden="false" customHeight="false" outlineLevel="0" collapsed="false">
      <c r="C1495" s="664" t="s">
        <v>470</v>
      </c>
      <c r="D1495" s="744" t="s">
        <v>1904</v>
      </c>
    </row>
    <row r="1496" customFormat="false" ht="13.2" hidden="false" customHeight="false" outlineLevel="0" collapsed="false">
      <c r="C1496" s="664" t="s">
        <v>470</v>
      </c>
      <c r="D1496" s="744" t="s">
        <v>1905</v>
      </c>
    </row>
    <row r="1497" customFormat="false" ht="13.2" hidden="false" customHeight="false" outlineLevel="0" collapsed="false">
      <c r="C1497" s="664" t="s">
        <v>470</v>
      </c>
      <c r="D1497" s="744" t="s">
        <v>1906</v>
      </c>
    </row>
    <row r="1498" customFormat="false" ht="13.2" hidden="false" customHeight="false" outlineLevel="0" collapsed="false">
      <c r="C1498" s="664" t="s">
        <v>470</v>
      </c>
      <c r="D1498" s="744" t="s">
        <v>1907</v>
      </c>
    </row>
    <row r="1499" customFormat="false" ht="13.2" hidden="false" customHeight="false" outlineLevel="0" collapsed="false">
      <c r="C1499" s="664" t="s">
        <v>470</v>
      </c>
      <c r="D1499" s="744" t="s">
        <v>1908</v>
      </c>
    </row>
    <row r="1500" customFormat="false" ht="13.2" hidden="false" customHeight="false" outlineLevel="0" collapsed="false">
      <c r="C1500" s="664" t="s">
        <v>470</v>
      </c>
      <c r="D1500" s="744" t="s">
        <v>1909</v>
      </c>
    </row>
    <row r="1501" customFormat="false" ht="13.2" hidden="false" customHeight="false" outlineLevel="0" collapsed="false">
      <c r="C1501" s="664" t="s">
        <v>470</v>
      </c>
      <c r="D1501" s="744" t="s">
        <v>1910</v>
      </c>
    </row>
    <row r="1502" customFormat="false" ht="13.2" hidden="false" customHeight="false" outlineLevel="0" collapsed="false">
      <c r="C1502" s="664" t="s">
        <v>470</v>
      </c>
      <c r="D1502" s="744" t="s">
        <v>1911</v>
      </c>
    </row>
    <row r="1503" customFormat="false" ht="13.2" hidden="false" customHeight="false" outlineLevel="0" collapsed="false">
      <c r="C1503" s="664" t="s">
        <v>470</v>
      </c>
      <c r="D1503" s="744" t="s">
        <v>1912</v>
      </c>
    </row>
    <row r="1504" customFormat="false" ht="13.2" hidden="false" customHeight="false" outlineLevel="0" collapsed="false">
      <c r="C1504" s="664" t="s">
        <v>470</v>
      </c>
      <c r="D1504" s="744" t="s">
        <v>1913</v>
      </c>
    </row>
    <row r="1505" customFormat="false" ht="13.2" hidden="false" customHeight="false" outlineLevel="0" collapsed="false">
      <c r="C1505" s="664" t="s">
        <v>470</v>
      </c>
      <c r="D1505" s="744" t="s">
        <v>1914</v>
      </c>
    </row>
    <row r="1506" customFormat="false" ht="13.2" hidden="false" customHeight="false" outlineLevel="0" collapsed="false">
      <c r="C1506" s="664" t="s">
        <v>470</v>
      </c>
      <c r="D1506" s="744" t="s">
        <v>1915</v>
      </c>
    </row>
    <row r="1507" customFormat="false" ht="13.2" hidden="false" customHeight="false" outlineLevel="0" collapsed="false">
      <c r="C1507" s="664" t="s">
        <v>470</v>
      </c>
      <c r="D1507" s="744" t="s">
        <v>1916</v>
      </c>
    </row>
    <row r="1508" customFormat="false" ht="13.2" hidden="false" customHeight="false" outlineLevel="0" collapsed="false">
      <c r="C1508" s="664" t="s">
        <v>470</v>
      </c>
      <c r="D1508" s="744" t="s">
        <v>1917</v>
      </c>
    </row>
    <row r="1509" customFormat="false" ht="13.2" hidden="false" customHeight="false" outlineLevel="0" collapsed="false">
      <c r="C1509" s="664" t="s">
        <v>470</v>
      </c>
      <c r="D1509" s="744" t="s">
        <v>1918</v>
      </c>
    </row>
    <row r="1510" customFormat="false" ht="13.2" hidden="false" customHeight="false" outlineLevel="0" collapsed="false">
      <c r="C1510" s="664" t="s">
        <v>470</v>
      </c>
      <c r="D1510" s="744" t="s">
        <v>1919</v>
      </c>
    </row>
    <row r="1511" customFormat="false" ht="13.2" hidden="false" customHeight="false" outlineLevel="0" collapsed="false">
      <c r="C1511" s="664" t="s">
        <v>470</v>
      </c>
      <c r="D1511" s="744" t="s">
        <v>1920</v>
      </c>
    </row>
    <row r="1512" customFormat="false" ht="13.2" hidden="false" customHeight="false" outlineLevel="0" collapsed="false">
      <c r="C1512" s="664" t="s">
        <v>470</v>
      </c>
      <c r="D1512" s="744" t="s">
        <v>1921</v>
      </c>
    </row>
    <row r="1513" customFormat="false" ht="13.2" hidden="false" customHeight="false" outlineLevel="0" collapsed="false">
      <c r="C1513" s="664" t="s">
        <v>470</v>
      </c>
      <c r="D1513" s="744" t="s">
        <v>1922</v>
      </c>
    </row>
    <row r="1514" customFormat="false" ht="13.2" hidden="false" customHeight="false" outlineLevel="0" collapsed="false">
      <c r="C1514" s="664" t="s">
        <v>470</v>
      </c>
      <c r="D1514" s="744" t="s">
        <v>1923</v>
      </c>
    </row>
    <row r="1515" customFormat="false" ht="13.2" hidden="false" customHeight="false" outlineLevel="0" collapsed="false">
      <c r="C1515" s="664" t="s">
        <v>470</v>
      </c>
      <c r="D1515" s="744" t="s">
        <v>1924</v>
      </c>
    </row>
    <row r="1516" customFormat="false" ht="13.2" hidden="false" customHeight="false" outlineLevel="0" collapsed="false">
      <c r="C1516" s="664" t="s">
        <v>470</v>
      </c>
      <c r="D1516" s="744" t="s">
        <v>1925</v>
      </c>
    </row>
    <row r="1517" customFormat="false" ht="13.2" hidden="false" customHeight="false" outlineLevel="0" collapsed="false">
      <c r="C1517" s="664" t="s">
        <v>470</v>
      </c>
      <c r="D1517" s="744" t="s">
        <v>1926</v>
      </c>
    </row>
    <row r="1518" customFormat="false" ht="13.2" hidden="false" customHeight="false" outlineLevel="0" collapsed="false">
      <c r="C1518" s="664" t="s">
        <v>470</v>
      </c>
      <c r="D1518" s="744" t="s">
        <v>1927</v>
      </c>
    </row>
    <row r="1519" customFormat="false" ht="13.2" hidden="false" customHeight="false" outlineLevel="0" collapsed="false">
      <c r="C1519" s="664" t="s">
        <v>470</v>
      </c>
      <c r="D1519" s="744" t="s">
        <v>1928</v>
      </c>
    </row>
    <row r="1520" customFormat="false" ht="13.2" hidden="false" customHeight="false" outlineLevel="0" collapsed="false">
      <c r="C1520" s="664" t="s">
        <v>470</v>
      </c>
      <c r="D1520" s="744" t="s">
        <v>1929</v>
      </c>
    </row>
    <row r="1521" customFormat="false" ht="13.2" hidden="false" customHeight="false" outlineLevel="0" collapsed="false">
      <c r="C1521" s="664" t="s">
        <v>470</v>
      </c>
      <c r="D1521" s="744" t="s">
        <v>1930</v>
      </c>
    </row>
    <row r="1522" customFormat="false" ht="13.2" hidden="false" customHeight="false" outlineLevel="0" collapsed="false">
      <c r="C1522" s="664" t="s">
        <v>470</v>
      </c>
      <c r="D1522" s="744" t="s">
        <v>1931</v>
      </c>
    </row>
    <row r="1523" customFormat="false" ht="13.2" hidden="false" customHeight="false" outlineLevel="0" collapsed="false">
      <c r="C1523" s="664" t="s">
        <v>470</v>
      </c>
      <c r="D1523" s="744" t="s">
        <v>1674</v>
      </c>
    </row>
    <row r="1524" customFormat="false" ht="13.2" hidden="false" customHeight="false" outlineLevel="0" collapsed="false">
      <c r="C1524" s="664" t="s">
        <v>470</v>
      </c>
      <c r="D1524" s="744" t="s">
        <v>1932</v>
      </c>
    </row>
    <row r="1525" customFormat="false" ht="13.2" hidden="false" customHeight="false" outlineLevel="0" collapsed="false">
      <c r="C1525" s="664" t="s">
        <v>470</v>
      </c>
      <c r="D1525" s="744" t="s">
        <v>1933</v>
      </c>
    </row>
    <row r="1526" customFormat="false" ht="13.2" hidden="false" customHeight="false" outlineLevel="0" collapsed="false">
      <c r="C1526" s="664" t="s">
        <v>470</v>
      </c>
      <c r="D1526" s="744" t="s">
        <v>1934</v>
      </c>
    </row>
    <row r="1527" customFormat="false" ht="13.2" hidden="false" customHeight="false" outlineLevel="0" collapsed="false">
      <c r="C1527" s="664" t="s">
        <v>470</v>
      </c>
      <c r="D1527" s="744" t="s">
        <v>715</v>
      </c>
    </row>
    <row r="1528" customFormat="false" ht="13.2" hidden="false" customHeight="false" outlineLevel="0" collapsed="false">
      <c r="C1528" s="664" t="s">
        <v>470</v>
      </c>
      <c r="D1528" s="744" t="s">
        <v>1935</v>
      </c>
    </row>
    <row r="1529" customFormat="false" ht="13.2" hidden="false" customHeight="false" outlineLevel="0" collapsed="false">
      <c r="C1529" s="664" t="s">
        <v>470</v>
      </c>
      <c r="D1529" s="744" t="s">
        <v>1936</v>
      </c>
    </row>
    <row r="1530" customFormat="false" ht="13.2" hidden="false" customHeight="false" outlineLevel="0" collapsed="false">
      <c r="C1530" s="664" t="s">
        <v>470</v>
      </c>
      <c r="D1530" s="744" t="s">
        <v>1937</v>
      </c>
    </row>
    <row r="1531" customFormat="false" ht="13.2" hidden="false" customHeight="false" outlineLevel="0" collapsed="false">
      <c r="C1531" s="664" t="s">
        <v>470</v>
      </c>
      <c r="D1531" s="744" t="s">
        <v>1938</v>
      </c>
    </row>
    <row r="1532" customFormat="false" ht="13.2" hidden="false" customHeight="false" outlineLevel="0" collapsed="false">
      <c r="C1532" s="664" t="s">
        <v>470</v>
      </c>
      <c r="D1532" s="744" t="s">
        <v>1939</v>
      </c>
    </row>
    <row r="1533" customFormat="false" ht="13.2" hidden="false" customHeight="false" outlineLevel="0" collapsed="false">
      <c r="C1533" s="664" t="s">
        <v>470</v>
      </c>
      <c r="D1533" s="744" t="s">
        <v>1940</v>
      </c>
    </row>
    <row r="1534" customFormat="false" ht="13.2" hidden="false" customHeight="false" outlineLevel="0" collapsed="false">
      <c r="C1534" s="664" t="s">
        <v>470</v>
      </c>
      <c r="D1534" s="744" t="s">
        <v>1941</v>
      </c>
    </row>
    <row r="1535" customFormat="false" ht="13.2" hidden="false" customHeight="false" outlineLevel="0" collapsed="false">
      <c r="C1535" s="664" t="s">
        <v>470</v>
      </c>
      <c r="D1535" s="744" t="s">
        <v>1942</v>
      </c>
    </row>
    <row r="1536" customFormat="false" ht="13.2" hidden="false" customHeight="false" outlineLevel="0" collapsed="false">
      <c r="C1536" s="664" t="s">
        <v>472</v>
      </c>
      <c r="D1536" s="744" t="s">
        <v>1943</v>
      </c>
    </row>
    <row r="1537" customFormat="false" ht="13.2" hidden="false" customHeight="false" outlineLevel="0" collapsed="false">
      <c r="C1537" s="664" t="s">
        <v>472</v>
      </c>
      <c r="D1537" s="744" t="s">
        <v>1944</v>
      </c>
    </row>
    <row r="1538" customFormat="false" ht="13.2" hidden="false" customHeight="false" outlineLevel="0" collapsed="false">
      <c r="C1538" s="664" t="s">
        <v>472</v>
      </c>
      <c r="D1538" s="744" t="s">
        <v>1945</v>
      </c>
    </row>
    <row r="1539" customFormat="false" ht="13.2" hidden="false" customHeight="false" outlineLevel="0" collapsed="false">
      <c r="C1539" s="664" t="s">
        <v>472</v>
      </c>
      <c r="D1539" s="744" t="s">
        <v>1946</v>
      </c>
    </row>
    <row r="1540" customFormat="false" ht="13.2" hidden="false" customHeight="false" outlineLevel="0" collapsed="false">
      <c r="C1540" s="664" t="s">
        <v>472</v>
      </c>
      <c r="D1540" s="744" t="s">
        <v>1947</v>
      </c>
    </row>
    <row r="1541" customFormat="false" ht="13.2" hidden="false" customHeight="false" outlineLevel="0" collapsed="false">
      <c r="C1541" s="664" t="s">
        <v>472</v>
      </c>
      <c r="D1541" s="744" t="s">
        <v>1948</v>
      </c>
    </row>
    <row r="1542" customFormat="false" ht="13.2" hidden="false" customHeight="false" outlineLevel="0" collapsed="false">
      <c r="C1542" s="664" t="s">
        <v>472</v>
      </c>
      <c r="D1542" s="744" t="s">
        <v>1949</v>
      </c>
    </row>
    <row r="1543" customFormat="false" ht="13.2" hidden="false" customHeight="false" outlineLevel="0" collapsed="false">
      <c r="C1543" s="664" t="s">
        <v>472</v>
      </c>
      <c r="D1543" s="744" t="s">
        <v>1950</v>
      </c>
    </row>
    <row r="1544" customFormat="false" ht="13.2" hidden="false" customHeight="false" outlineLevel="0" collapsed="false">
      <c r="C1544" s="664" t="s">
        <v>472</v>
      </c>
      <c r="D1544" s="744" t="s">
        <v>1951</v>
      </c>
    </row>
    <row r="1545" customFormat="false" ht="13.2" hidden="false" customHeight="false" outlineLevel="0" collapsed="false">
      <c r="C1545" s="664" t="s">
        <v>472</v>
      </c>
      <c r="D1545" s="744" t="s">
        <v>1952</v>
      </c>
    </row>
    <row r="1546" customFormat="false" ht="13.2" hidden="false" customHeight="false" outlineLevel="0" collapsed="false">
      <c r="C1546" s="664" t="s">
        <v>472</v>
      </c>
      <c r="D1546" s="744" t="s">
        <v>1953</v>
      </c>
    </row>
    <row r="1547" customFormat="false" ht="13.2" hidden="false" customHeight="false" outlineLevel="0" collapsed="false">
      <c r="C1547" s="664" t="s">
        <v>472</v>
      </c>
      <c r="D1547" s="744" t="s">
        <v>1954</v>
      </c>
    </row>
    <row r="1548" customFormat="false" ht="13.2" hidden="false" customHeight="false" outlineLevel="0" collapsed="false">
      <c r="C1548" s="664" t="s">
        <v>472</v>
      </c>
      <c r="D1548" s="744" t="s">
        <v>1955</v>
      </c>
    </row>
    <row r="1549" customFormat="false" ht="13.2" hidden="false" customHeight="false" outlineLevel="0" collapsed="false">
      <c r="C1549" s="664" t="s">
        <v>472</v>
      </c>
      <c r="D1549" s="744" t="s">
        <v>1956</v>
      </c>
    </row>
    <row r="1550" customFormat="false" ht="13.2" hidden="false" customHeight="false" outlineLevel="0" collapsed="false">
      <c r="C1550" s="664" t="s">
        <v>472</v>
      </c>
      <c r="D1550" s="744" t="s">
        <v>1957</v>
      </c>
    </row>
    <row r="1551" customFormat="false" ht="13.2" hidden="false" customHeight="false" outlineLevel="0" collapsed="false">
      <c r="C1551" s="664" t="s">
        <v>472</v>
      </c>
      <c r="D1551" s="744" t="s">
        <v>1958</v>
      </c>
    </row>
    <row r="1552" customFormat="false" ht="13.2" hidden="false" customHeight="false" outlineLevel="0" collapsed="false">
      <c r="C1552" s="664" t="s">
        <v>472</v>
      </c>
      <c r="D1552" s="744" t="s">
        <v>1959</v>
      </c>
    </row>
    <row r="1553" customFormat="false" ht="13.2" hidden="false" customHeight="false" outlineLevel="0" collapsed="false">
      <c r="C1553" s="664" t="s">
        <v>472</v>
      </c>
      <c r="D1553" s="744" t="s">
        <v>1960</v>
      </c>
    </row>
    <row r="1554" customFormat="false" ht="13.2" hidden="false" customHeight="false" outlineLevel="0" collapsed="false">
      <c r="C1554" s="664" t="s">
        <v>472</v>
      </c>
      <c r="D1554" s="744" t="s">
        <v>1961</v>
      </c>
    </row>
    <row r="1555" customFormat="false" ht="13.2" hidden="false" customHeight="false" outlineLevel="0" collapsed="false">
      <c r="C1555" s="664" t="s">
        <v>472</v>
      </c>
      <c r="D1555" s="744" t="s">
        <v>1962</v>
      </c>
    </row>
    <row r="1556" customFormat="false" ht="13.2" hidden="false" customHeight="false" outlineLevel="0" collapsed="false">
      <c r="C1556" s="664" t="s">
        <v>474</v>
      </c>
      <c r="D1556" s="744" t="s">
        <v>1963</v>
      </c>
    </row>
    <row r="1557" customFormat="false" ht="13.2" hidden="false" customHeight="false" outlineLevel="0" collapsed="false">
      <c r="C1557" s="664" t="s">
        <v>474</v>
      </c>
      <c r="D1557" s="744" t="s">
        <v>1964</v>
      </c>
    </row>
    <row r="1558" customFormat="false" ht="13.2" hidden="false" customHeight="false" outlineLevel="0" collapsed="false">
      <c r="C1558" s="664" t="s">
        <v>474</v>
      </c>
      <c r="D1558" s="744" t="s">
        <v>1965</v>
      </c>
    </row>
    <row r="1559" customFormat="false" ht="13.2" hidden="false" customHeight="false" outlineLevel="0" collapsed="false">
      <c r="C1559" s="664" t="s">
        <v>474</v>
      </c>
      <c r="D1559" s="744" t="s">
        <v>1966</v>
      </c>
    </row>
    <row r="1560" customFormat="false" ht="13.2" hidden="false" customHeight="false" outlineLevel="0" collapsed="false">
      <c r="C1560" s="664" t="s">
        <v>474</v>
      </c>
      <c r="D1560" s="744" t="s">
        <v>1967</v>
      </c>
    </row>
    <row r="1561" customFormat="false" ht="13.2" hidden="false" customHeight="false" outlineLevel="0" collapsed="false">
      <c r="C1561" s="664" t="s">
        <v>474</v>
      </c>
      <c r="D1561" s="744" t="s">
        <v>1968</v>
      </c>
    </row>
    <row r="1562" customFormat="false" ht="13.2" hidden="false" customHeight="false" outlineLevel="0" collapsed="false">
      <c r="C1562" s="664" t="s">
        <v>474</v>
      </c>
      <c r="D1562" s="744" t="s">
        <v>1969</v>
      </c>
    </row>
    <row r="1563" customFormat="false" ht="13.2" hidden="false" customHeight="false" outlineLevel="0" collapsed="false">
      <c r="C1563" s="664" t="s">
        <v>474</v>
      </c>
      <c r="D1563" s="744" t="s">
        <v>1970</v>
      </c>
    </row>
    <row r="1564" customFormat="false" ht="13.2" hidden="false" customHeight="false" outlineLevel="0" collapsed="false">
      <c r="C1564" s="664" t="s">
        <v>474</v>
      </c>
      <c r="D1564" s="744" t="s">
        <v>1971</v>
      </c>
    </row>
    <row r="1565" customFormat="false" ht="13.2" hidden="false" customHeight="false" outlineLevel="0" collapsed="false">
      <c r="C1565" s="664" t="s">
        <v>474</v>
      </c>
      <c r="D1565" s="744" t="s">
        <v>1972</v>
      </c>
    </row>
    <row r="1566" customFormat="false" ht="13.2" hidden="false" customHeight="false" outlineLevel="0" collapsed="false">
      <c r="C1566" s="664" t="s">
        <v>474</v>
      </c>
      <c r="D1566" s="744" t="s">
        <v>1973</v>
      </c>
    </row>
    <row r="1567" customFormat="false" ht="13.2" hidden="false" customHeight="false" outlineLevel="0" collapsed="false">
      <c r="C1567" s="664" t="s">
        <v>474</v>
      </c>
      <c r="D1567" s="744" t="s">
        <v>1974</v>
      </c>
    </row>
    <row r="1568" customFormat="false" ht="13.2" hidden="false" customHeight="false" outlineLevel="0" collapsed="false">
      <c r="C1568" s="664" t="s">
        <v>474</v>
      </c>
      <c r="D1568" s="744" t="s">
        <v>1975</v>
      </c>
    </row>
    <row r="1569" customFormat="false" ht="13.2" hidden="false" customHeight="false" outlineLevel="0" collapsed="false">
      <c r="C1569" s="664" t="s">
        <v>474</v>
      </c>
      <c r="D1569" s="744" t="s">
        <v>1976</v>
      </c>
    </row>
    <row r="1570" customFormat="false" ht="13.2" hidden="false" customHeight="false" outlineLevel="0" collapsed="false">
      <c r="C1570" s="664" t="s">
        <v>474</v>
      </c>
      <c r="D1570" s="744" t="s">
        <v>1977</v>
      </c>
    </row>
    <row r="1571" customFormat="false" ht="13.2" hidden="false" customHeight="false" outlineLevel="0" collapsed="false">
      <c r="C1571" s="664" t="s">
        <v>474</v>
      </c>
      <c r="D1571" s="744" t="s">
        <v>1978</v>
      </c>
    </row>
    <row r="1572" customFormat="false" ht="13.2" hidden="false" customHeight="false" outlineLevel="0" collapsed="false">
      <c r="C1572" s="664" t="s">
        <v>474</v>
      </c>
      <c r="D1572" s="744" t="s">
        <v>1979</v>
      </c>
    </row>
    <row r="1573" customFormat="false" ht="13.2" hidden="false" customHeight="false" outlineLevel="0" collapsed="false">
      <c r="C1573" s="664" t="s">
        <v>474</v>
      </c>
      <c r="D1573" s="744" t="s">
        <v>1980</v>
      </c>
    </row>
    <row r="1574" customFormat="false" ht="13.2" hidden="false" customHeight="false" outlineLevel="0" collapsed="false">
      <c r="C1574" s="664" t="s">
        <v>474</v>
      </c>
      <c r="D1574" s="744" t="s">
        <v>1981</v>
      </c>
    </row>
    <row r="1575" customFormat="false" ht="13.2" hidden="false" customHeight="false" outlineLevel="0" collapsed="false">
      <c r="C1575" s="664" t="s">
        <v>474</v>
      </c>
      <c r="D1575" s="744" t="s">
        <v>1982</v>
      </c>
    </row>
    <row r="1576" customFormat="false" ht="13.2" hidden="false" customHeight="false" outlineLevel="0" collapsed="false">
      <c r="C1576" s="664" t="s">
        <v>474</v>
      </c>
      <c r="D1576" s="744" t="s">
        <v>1983</v>
      </c>
    </row>
    <row r="1577" customFormat="false" ht="13.2" hidden="false" customHeight="false" outlineLevel="0" collapsed="false">
      <c r="C1577" s="664" t="s">
        <v>476</v>
      </c>
      <c r="D1577" s="744" t="s">
        <v>1984</v>
      </c>
    </row>
    <row r="1578" customFormat="false" ht="13.2" hidden="false" customHeight="false" outlineLevel="0" collapsed="false">
      <c r="C1578" s="664" t="s">
        <v>476</v>
      </c>
      <c r="D1578" s="744" t="s">
        <v>1985</v>
      </c>
    </row>
    <row r="1579" customFormat="false" ht="13.2" hidden="false" customHeight="false" outlineLevel="0" collapsed="false">
      <c r="C1579" s="664" t="s">
        <v>476</v>
      </c>
      <c r="D1579" s="744" t="s">
        <v>1986</v>
      </c>
    </row>
    <row r="1580" customFormat="false" ht="13.2" hidden="false" customHeight="false" outlineLevel="0" collapsed="false">
      <c r="C1580" s="664" t="s">
        <v>476</v>
      </c>
      <c r="D1580" s="744" t="s">
        <v>1987</v>
      </c>
    </row>
    <row r="1581" customFormat="false" ht="13.2" hidden="false" customHeight="false" outlineLevel="0" collapsed="false">
      <c r="C1581" s="664" t="s">
        <v>476</v>
      </c>
      <c r="D1581" s="744" t="s">
        <v>1988</v>
      </c>
    </row>
    <row r="1582" customFormat="false" ht="13.2" hidden="false" customHeight="false" outlineLevel="0" collapsed="false">
      <c r="C1582" s="664" t="s">
        <v>476</v>
      </c>
      <c r="D1582" s="744" t="s">
        <v>1989</v>
      </c>
    </row>
    <row r="1583" customFormat="false" ht="13.2" hidden="false" customHeight="false" outlineLevel="0" collapsed="false">
      <c r="C1583" s="664" t="s">
        <v>476</v>
      </c>
      <c r="D1583" s="744" t="s">
        <v>1990</v>
      </c>
    </row>
    <row r="1584" customFormat="false" ht="13.2" hidden="false" customHeight="false" outlineLevel="0" collapsed="false">
      <c r="C1584" s="664" t="s">
        <v>476</v>
      </c>
      <c r="D1584" s="744" t="s">
        <v>1991</v>
      </c>
    </row>
    <row r="1585" customFormat="false" ht="13.2" hidden="false" customHeight="false" outlineLevel="0" collapsed="false">
      <c r="C1585" s="664" t="s">
        <v>476</v>
      </c>
      <c r="D1585" s="744" t="s">
        <v>1992</v>
      </c>
    </row>
    <row r="1586" customFormat="false" ht="13.2" hidden="false" customHeight="false" outlineLevel="0" collapsed="false">
      <c r="C1586" s="664" t="s">
        <v>476</v>
      </c>
      <c r="D1586" s="744" t="s">
        <v>1993</v>
      </c>
    </row>
    <row r="1587" customFormat="false" ht="13.2" hidden="false" customHeight="false" outlineLevel="0" collapsed="false">
      <c r="C1587" s="664" t="s">
        <v>476</v>
      </c>
      <c r="D1587" s="744" t="s">
        <v>1994</v>
      </c>
    </row>
    <row r="1588" customFormat="false" ht="13.2" hidden="false" customHeight="false" outlineLevel="0" collapsed="false">
      <c r="C1588" s="664" t="s">
        <v>476</v>
      </c>
      <c r="D1588" s="744" t="s">
        <v>1995</v>
      </c>
    </row>
    <row r="1589" customFormat="false" ht="13.2" hidden="false" customHeight="false" outlineLevel="0" collapsed="false">
      <c r="C1589" s="664" t="s">
        <v>476</v>
      </c>
      <c r="D1589" s="744" t="s">
        <v>1996</v>
      </c>
    </row>
    <row r="1590" customFormat="false" ht="13.2" hidden="false" customHeight="false" outlineLevel="0" collapsed="false">
      <c r="C1590" s="664" t="s">
        <v>476</v>
      </c>
      <c r="D1590" s="744" t="s">
        <v>1997</v>
      </c>
    </row>
    <row r="1591" customFormat="false" ht="13.2" hidden="false" customHeight="false" outlineLevel="0" collapsed="false">
      <c r="C1591" s="664" t="s">
        <v>476</v>
      </c>
      <c r="D1591" s="744" t="s">
        <v>728</v>
      </c>
    </row>
    <row r="1592" customFormat="false" ht="13.2" hidden="false" customHeight="false" outlineLevel="0" collapsed="false">
      <c r="C1592" s="664" t="s">
        <v>476</v>
      </c>
      <c r="D1592" s="744" t="s">
        <v>1998</v>
      </c>
    </row>
    <row r="1593" customFormat="false" ht="13.2" hidden="false" customHeight="false" outlineLevel="0" collapsed="false">
      <c r="C1593" s="664" t="s">
        <v>476</v>
      </c>
      <c r="D1593" s="744" t="s">
        <v>1999</v>
      </c>
    </row>
    <row r="1594" customFormat="false" ht="13.2" hidden="false" customHeight="false" outlineLevel="0" collapsed="false">
      <c r="C1594" s="664" t="s">
        <v>476</v>
      </c>
      <c r="D1594" s="744" t="s">
        <v>2000</v>
      </c>
    </row>
    <row r="1595" customFormat="false" ht="13.2" hidden="false" customHeight="false" outlineLevel="0" collapsed="false">
      <c r="C1595" s="664" t="s">
        <v>476</v>
      </c>
      <c r="D1595" s="744" t="s">
        <v>2001</v>
      </c>
    </row>
    <row r="1596" customFormat="false" ht="13.2" hidden="false" customHeight="false" outlineLevel="0" collapsed="false">
      <c r="C1596" s="664" t="s">
        <v>476</v>
      </c>
      <c r="D1596" s="744" t="s">
        <v>2002</v>
      </c>
    </row>
    <row r="1597" customFormat="false" ht="13.2" hidden="false" customHeight="false" outlineLevel="0" collapsed="false">
      <c r="C1597" s="664" t="s">
        <v>476</v>
      </c>
      <c r="D1597" s="744" t="s">
        <v>2003</v>
      </c>
    </row>
    <row r="1598" customFormat="false" ht="13.2" hidden="false" customHeight="false" outlineLevel="0" collapsed="false">
      <c r="C1598" s="664" t="s">
        <v>476</v>
      </c>
      <c r="D1598" s="744" t="s">
        <v>2004</v>
      </c>
    </row>
    <row r="1599" customFormat="false" ht="13.2" hidden="false" customHeight="false" outlineLevel="0" collapsed="false">
      <c r="C1599" s="664" t="s">
        <v>476</v>
      </c>
      <c r="D1599" s="744" t="s">
        <v>785</v>
      </c>
    </row>
    <row r="1600" customFormat="false" ht="13.2" hidden="false" customHeight="false" outlineLevel="0" collapsed="false">
      <c r="C1600" s="664" t="s">
        <v>476</v>
      </c>
      <c r="D1600" s="744" t="s">
        <v>2005</v>
      </c>
    </row>
    <row r="1601" customFormat="false" ht="13.2" hidden="false" customHeight="false" outlineLevel="0" collapsed="false">
      <c r="C1601" s="664" t="s">
        <v>476</v>
      </c>
      <c r="D1601" s="744" t="s">
        <v>1306</v>
      </c>
    </row>
    <row r="1602" customFormat="false" ht="13.2" hidden="false" customHeight="false" outlineLevel="0" collapsed="false">
      <c r="C1602" s="664" t="s">
        <v>476</v>
      </c>
      <c r="D1602" s="744" t="s">
        <v>2006</v>
      </c>
    </row>
    <row r="1603" customFormat="false" ht="13.2" hidden="false" customHeight="false" outlineLevel="0" collapsed="false">
      <c r="C1603" s="664" t="s">
        <v>476</v>
      </c>
      <c r="D1603" s="744" t="s">
        <v>2007</v>
      </c>
    </row>
    <row r="1604" customFormat="false" ht="13.2" hidden="false" customHeight="false" outlineLevel="0" collapsed="false">
      <c r="C1604" s="664" t="s">
        <v>476</v>
      </c>
      <c r="D1604" s="744" t="s">
        <v>2008</v>
      </c>
    </row>
    <row r="1605" customFormat="false" ht="13.2" hidden="false" customHeight="false" outlineLevel="0" collapsed="false">
      <c r="C1605" s="664" t="s">
        <v>476</v>
      </c>
      <c r="D1605" s="744" t="s">
        <v>2009</v>
      </c>
    </row>
    <row r="1606" customFormat="false" ht="13.2" hidden="false" customHeight="false" outlineLevel="0" collapsed="false">
      <c r="C1606" s="664" t="s">
        <v>476</v>
      </c>
      <c r="D1606" s="744" t="s">
        <v>2010</v>
      </c>
    </row>
    <row r="1607" customFormat="false" ht="13.2" hidden="false" customHeight="false" outlineLevel="0" collapsed="false">
      <c r="C1607" s="664" t="s">
        <v>476</v>
      </c>
      <c r="D1607" s="744" t="s">
        <v>2011</v>
      </c>
    </row>
    <row r="1608" customFormat="false" ht="13.2" hidden="false" customHeight="false" outlineLevel="0" collapsed="false">
      <c r="C1608" s="664" t="s">
        <v>476</v>
      </c>
      <c r="D1608" s="744" t="s">
        <v>2012</v>
      </c>
    </row>
    <row r="1609" customFormat="false" ht="13.2" hidden="false" customHeight="false" outlineLevel="0" collapsed="false">
      <c r="C1609" s="664" t="s">
        <v>476</v>
      </c>
      <c r="D1609" s="744" t="s">
        <v>2013</v>
      </c>
    </row>
    <row r="1610" customFormat="false" ht="13.2" hidden="false" customHeight="false" outlineLevel="0" collapsed="false">
      <c r="C1610" s="664" t="s">
        <v>476</v>
      </c>
      <c r="D1610" s="744" t="s">
        <v>2014</v>
      </c>
    </row>
    <row r="1611" customFormat="false" ht="13.2" hidden="false" customHeight="false" outlineLevel="0" collapsed="false">
      <c r="C1611" s="664" t="s">
        <v>476</v>
      </c>
      <c r="D1611" s="744" t="s">
        <v>2015</v>
      </c>
    </row>
    <row r="1612" customFormat="false" ht="13.2" hidden="false" customHeight="false" outlineLevel="0" collapsed="false">
      <c r="C1612" s="664" t="s">
        <v>476</v>
      </c>
      <c r="D1612" s="744" t="s">
        <v>2016</v>
      </c>
    </row>
    <row r="1613" customFormat="false" ht="13.2" hidden="false" customHeight="false" outlineLevel="0" collapsed="false">
      <c r="C1613" s="664" t="s">
        <v>476</v>
      </c>
      <c r="D1613" s="744" t="s">
        <v>2017</v>
      </c>
    </row>
    <row r="1614" customFormat="false" ht="13.2" hidden="false" customHeight="false" outlineLevel="0" collapsed="false">
      <c r="C1614" s="664" t="s">
        <v>476</v>
      </c>
      <c r="D1614" s="744" t="s">
        <v>2018</v>
      </c>
    </row>
    <row r="1615" customFormat="false" ht="13.2" hidden="false" customHeight="false" outlineLevel="0" collapsed="false">
      <c r="C1615" s="664" t="s">
        <v>476</v>
      </c>
      <c r="D1615" s="744" t="s">
        <v>2019</v>
      </c>
    </row>
    <row r="1616" customFormat="false" ht="13.2" hidden="false" customHeight="false" outlineLevel="0" collapsed="false">
      <c r="C1616" s="664" t="s">
        <v>476</v>
      </c>
      <c r="D1616" s="744" t="s">
        <v>2020</v>
      </c>
    </row>
    <row r="1617" customFormat="false" ht="13.2" hidden="false" customHeight="false" outlineLevel="0" collapsed="false">
      <c r="C1617" s="664" t="s">
        <v>476</v>
      </c>
      <c r="D1617" s="744" t="s">
        <v>2021</v>
      </c>
    </row>
    <row r="1618" customFormat="false" ht="13.2" hidden="false" customHeight="false" outlineLevel="0" collapsed="false">
      <c r="C1618" s="664" t="s">
        <v>476</v>
      </c>
      <c r="D1618" s="744" t="s">
        <v>2022</v>
      </c>
    </row>
    <row r="1619" customFormat="false" ht="13.2" hidden="false" customHeight="false" outlineLevel="0" collapsed="false">
      <c r="C1619" s="664" t="s">
        <v>476</v>
      </c>
      <c r="D1619" s="744" t="s">
        <v>2023</v>
      </c>
    </row>
    <row r="1620" customFormat="false" ht="13.2" hidden="false" customHeight="false" outlineLevel="0" collapsed="false">
      <c r="C1620" s="664" t="s">
        <v>476</v>
      </c>
      <c r="D1620" s="744" t="s">
        <v>2024</v>
      </c>
    </row>
    <row r="1621" customFormat="false" ht="13.2" hidden="false" customHeight="false" outlineLevel="0" collapsed="false">
      <c r="C1621" s="664" t="s">
        <v>476</v>
      </c>
      <c r="D1621" s="744" t="s">
        <v>2025</v>
      </c>
    </row>
    <row r="1622" customFormat="false" ht="13.2" hidden="false" customHeight="false" outlineLevel="0" collapsed="false">
      <c r="C1622" s="664" t="s">
        <v>478</v>
      </c>
      <c r="D1622" s="744" t="s">
        <v>2026</v>
      </c>
    </row>
    <row r="1623" customFormat="false" ht="13.2" hidden="false" customHeight="false" outlineLevel="0" collapsed="false">
      <c r="C1623" s="664" t="s">
        <v>478</v>
      </c>
      <c r="D1623" s="744" t="s">
        <v>2027</v>
      </c>
    </row>
    <row r="1624" customFormat="false" ht="13.2" hidden="false" customHeight="false" outlineLevel="0" collapsed="false">
      <c r="C1624" s="664" t="s">
        <v>478</v>
      </c>
      <c r="D1624" s="744" t="s">
        <v>2028</v>
      </c>
    </row>
    <row r="1625" customFormat="false" ht="13.2" hidden="false" customHeight="false" outlineLevel="0" collapsed="false">
      <c r="C1625" s="664" t="s">
        <v>478</v>
      </c>
      <c r="D1625" s="744" t="s">
        <v>2029</v>
      </c>
    </row>
    <row r="1626" customFormat="false" ht="13.2" hidden="false" customHeight="false" outlineLevel="0" collapsed="false">
      <c r="C1626" s="664" t="s">
        <v>478</v>
      </c>
      <c r="D1626" s="744" t="s">
        <v>2030</v>
      </c>
    </row>
    <row r="1627" customFormat="false" ht="13.2" hidden="false" customHeight="false" outlineLevel="0" collapsed="false">
      <c r="C1627" s="664" t="s">
        <v>478</v>
      </c>
      <c r="D1627" s="744" t="s">
        <v>2031</v>
      </c>
    </row>
    <row r="1628" customFormat="false" ht="13.2" hidden="false" customHeight="false" outlineLevel="0" collapsed="false">
      <c r="C1628" s="664" t="s">
        <v>478</v>
      </c>
      <c r="D1628" s="744" t="s">
        <v>2032</v>
      </c>
    </row>
    <row r="1629" customFormat="false" ht="13.2" hidden="false" customHeight="false" outlineLevel="0" collapsed="false">
      <c r="C1629" s="664" t="s">
        <v>478</v>
      </c>
      <c r="D1629" s="744" t="s">
        <v>2033</v>
      </c>
    </row>
    <row r="1630" customFormat="false" ht="13.2" hidden="false" customHeight="false" outlineLevel="0" collapsed="false">
      <c r="C1630" s="664" t="s">
        <v>478</v>
      </c>
      <c r="D1630" s="744" t="s">
        <v>2034</v>
      </c>
    </row>
    <row r="1631" customFormat="false" ht="13.2" hidden="false" customHeight="false" outlineLevel="0" collapsed="false">
      <c r="C1631" s="664" t="s">
        <v>478</v>
      </c>
      <c r="D1631" s="744" t="s">
        <v>2035</v>
      </c>
    </row>
    <row r="1632" customFormat="false" ht="13.2" hidden="false" customHeight="false" outlineLevel="0" collapsed="false">
      <c r="C1632" s="664" t="s">
        <v>478</v>
      </c>
      <c r="D1632" s="744" t="s">
        <v>2036</v>
      </c>
    </row>
    <row r="1633" customFormat="false" ht="13.2" hidden="false" customHeight="false" outlineLevel="0" collapsed="false">
      <c r="C1633" s="664" t="s">
        <v>478</v>
      </c>
      <c r="D1633" s="744" t="s">
        <v>2037</v>
      </c>
    </row>
    <row r="1634" customFormat="false" ht="13.2" hidden="false" customHeight="false" outlineLevel="0" collapsed="false">
      <c r="C1634" s="664" t="s">
        <v>478</v>
      </c>
      <c r="D1634" s="744" t="s">
        <v>2038</v>
      </c>
    </row>
    <row r="1635" customFormat="false" ht="13.2" hidden="false" customHeight="false" outlineLevel="0" collapsed="false">
      <c r="C1635" s="664" t="s">
        <v>478</v>
      </c>
      <c r="D1635" s="744" t="s">
        <v>2039</v>
      </c>
    </row>
    <row r="1636" customFormat="false" ht="13.2" hidden="false" customHeight="false" outlineLevel="0" collapsed="false">
      <c r="C1636" s="664" t="s">
        <v>478</v>
      </c>
      <c r="D1636" s="744" t="s">
        <v>2040</v>
      </c>
    </row>
    <row r="1637" customFormat="false" ht="13.2" hidden="false" customHeight="false" outlineLevel="0" collapsed="false">
      <c r="C1637" s="664" t="s">
        <v>478</v>
      </c>
      <c r="D1637" s="744" t="s">
        <v>2041</v>
      </c>
    </row>
    <row r="1638" customFormat="false" ht="13.2" hidden="false" customHeight="false" outlineLevel="0" collapsed="false">
      <c r="C1638" s="664" t="s">
        <v>478</v>
      </c>
      <c r="D1638" s="744" t="s">
        <v>2042</v>
      </c>
    </row>
    <row r="1639" customFormat="false" ht="13.2" hidden="false" customHeight="false" outlineLevel="0" collapsed="false">
      <c r="C1639" s="664" t="s">
        <v>478</v>
      </c>
      <c r="D1639" s="744" t="s">
        <v>2043</v>
      </c>
    </row>
    <row r="1640" customFormat="false" ht="13.2" hidden="false" customHeight="false" outlineLevel="0" collapsed="false">
      <c r="C1640" s="664" t="s">
        <v>480</v>
      </c>
      <c r="D1640" s="744" t="s">
        <v>2044</v>
      </c>
    </row>
    <row r="1641" customFormat="false" ht="13.2" hidden="false" customHeight="false" outlineLevel="0" collapsed="false">
      <c r="C1641" s="664" t="s">
        <v>480</v>
      </c>
      <c r="D1641" s="744" t="s">
        <v>2045</v>
      </c>
    </row>
    <row r="1642" customFormat="false" ht="13.2" hidden="false" customHeight="false" outlineLevel="0" collapsed="false">
      <c r="C1642" s="664" t="s">
        <v>480</v>
      </c>
      <c r="D1642" s="744" t="s">
        <v>2046</v>
      </c>
    </row>
    <row r="1643" customFormat="false" ht="13.2" hidden="false" customHeight="false" outlineLevel="0" collapsed="false">
      <c r="C1643" s="664" t="s">
        <v>480</v>
      </c>
      <c r="D1643" s="744" t="s">
        <v>2047</v>
      </c>
    </row>
    <row r="1644" customFormat="false" ht="13.2" hidden="false" customHeight="false" outlineLevel="0" collapsed="false">
      <c r="C1644" s="664" t="s">
        <v>480</v>
      </c>
      <c r="D1644" s="744" t="s">
        <v>2048</v>
      </c>
    </row>
    <row r="1645" customFormat="false" ht="13.2" hidden="false" customHeight="false" outlineLevel="0" collapsed="false">
      <c r="C1645" s="664" t="s">
        <v>480</v>
      </c>
      <c r="D1645" s="744" t="s">
        <v>2049</v>
      </c>
    </row>
    <row r="1646" customFormat="false" ht="13.2" hidden="false" customHeight="false" outlineLevel="0" collapsed="false">
      <c r="C1646" s="664" t="s">
        <v>480</v>
      </c>
      <c r="D1646" s="744" t="s">
        <v>2050</v>
      </c>
    </row>
    <row r="1647" customFormat="false" ht="13.2" hidden="false" customHeight="false" outlineLevel="0" collapsed="false">
      <c r="C1647" s="664" t="s">
        <v>480</v>
      </c>
      <c r="D1647" s="744" t="s">
        <v>2051</v>
      </c>
    </row>
    <row r="1648" customFormat="false" ht="13.2" hidden="false" customHeight="false" outlineLevel="0" collapsed="false">
      <c r="C1648" s="664" t="s">
        <v>480</v>
      </c>
      <c r="D1648" s="744" t="s">
        <v>2052</v>
      </c>
    </row>
    <row r="1649" customFormat="false" ht="13.2" hidden="false" customHeight="false" outlineLevel="0" collapsed="false">
      <c r="C1649" s="664" t="s">
        <v>480</v>
      </c>
      <c r="D1649" s="744" t="s">
        <v>2053</v>
      </c>
    </row>
    <row r="1650" customFormat="false" ht="13.2" hidden="false" customHeight="false" outlineLevel="0" collapsed="false">
      <c r="C1650" s="664" t="s">
        <v>480</v>
      </c>
      <c r="D1650" s="744" t="s">
        <v>2054</v>
      </c>
    </row>
    <row r="1651" customFormat="false" ht="13.2" hidden="false" customHeight="false" outlineLevel="0" collapsed="false">
      <c r="C1651" s="664" t="s">
        <v>480</v>
      </c>
      <c r="D1651" s="744" t="s">
        <v>2055</v>
      </c>
    </row>
    <row r="1652" customFormat="false" ht="13.2" hidden="false" customHeight="false" outlineLevel="0" collapsed="false">
      <c r="C1652" s="664" t="s">
        <v>480</v>
      </c>
      <c r="D1652" s="744" t="s">
        <v>2056</v>
      </c>
    </row>
    <row r="1653" customFormat="false" ht="13.2" hidden="false" customHeight="false" outlineLevel="0" collapsed="false">
      <c r="C1653" s="664" t="s">
        <v>480</v>
      </c>
      <c r="D1653" s="744" t="s">
        <v>2057</v>
      </c>
    </row>
    <row r="1654" customFormat="false" ht="13.2" hidden="false" customHeight="false" outlineLevel="0" collapsed="false">
      <c r="C1654" s="664" t="s">
        <v>480</v>
      </c>
      <c r="D1654" s="744" t="s">
        <v>2058</v>
      </c>
    </row>
    <row r="1655" customFormat="false" ht="13.2" hidden="false" customHeight="false" outlineLevel="0" collapsed="false">
      <c r="C1655" s="664" t="s">
        <v>480</v>
      </c>
      <c r="D1655" s="744" t="s">
        <v>2059</v>
      </c>
    </row>
    <row r="1656" customFormat="false" ht="13.2" hidden="false" customHeight="false" outlineLevel="0" collapsed="false">
      <c r="C1656" s="664" t="s">
        <v>480</v>
      </c>
      <c r="D1656" s="744" t="s">
        <v>2060</v>
      </c>
    </row>
    <row r="1657" customFormat="false" ht="13.2" hidden="false" customHeight="false" outlineLevel="0" collapsed="false">
      <c r="C1657" s="664" t="s">
        <v>480</v>
      </c>
      <c r="D1657" s="744" t="s">
        <v>2061</v>
      </c>
    </row>
    <row r="1658" customFormat="false" ht="13.2" hidden="false" customHeight="false" outlineLevel="0" collapsed="false">
      <c r="C1658" s="664" t="s">
        <v>480</v>
      </c>
      <c r="D1658" s="744" t="s">
        <v>2062</v>
      </c>
    </row>
    <row r="1659" customFormat="false" ht="13.2" hidden="false" customHeight="false" outlineLevel="0" collapsed="false">
      <c r="C1659" s="664" t="s">
        <v>480</v>
      </c>
      <c r="D1659" s="744" t="s">
        <v>2063</v>
      </c>
    </row>
    <row r="1660" customFormat="false" ht="13.2" hidden="false" customHeight="false" outlineLevel="0" collapsed="false">
      <c r="C1660" s="664" t="s">
        <v>480</v>
      </c>
      <c r="D1660" s="744" t="s">
        <v>2064</v>
      </c>
    </row>
    <row r="1661" customFormat="false" ht="13.2" hidden="false" customHeight="false" outlineLevel="0" collapsed="false">
      <c r="C1661" s="664" t="s">
        <v>480</v>
      </c>
      <c r="D1661" s="744" t="s">
        <v>2065</v>
      </c>
    </row>
    <row r="1662" customFormat="false" ht="13.2" hidden="false" customHeight="false" outlineLevel="0" collapsed="false">
      <c r="C1662" s="664" t="s">
        <v>480</v>
      </c>
      <c r="D1662" s="744" t="s">
        <v>753</v>
      </c>
    </row>
    <row r="1663" customFormat="false" ht="13.2" hidden="false" customHeight="false" outlineLevel="0" collapsed="false">
      <c r="C1663" s="664" t="s">
        <v>480</v>
      </c>
      <c r="D1663" s="744" t="s">
        <v>2066</v>
      </c>
    </row>
    <row r="1664" customFormat="false" ht="13.2" hidden="false" customHeight="false" outlineLevel="0" collapsed="false">
      <c r="C1664" s="664" t="s">
        <v>480</v>
      </c>
      <c r="D1664" s="744" t="s">
        <v>2067</v>
      </c>
    </row>
    <row r="1665" customFormat="false" ht="13.2" hidden="false" customHeight="false" outlineLevel="0" collapsed="false">
      <c r="C1665" s="664" t="s">
        <v>480</v>
      </c>
      <c r="D1665" s="744" t="s">
        <v>2068</v>
      </c>
    </row>
    <row r="1666" customFormat="false" ht="13.2" hidden="false" customHeight="false" outlineLevel="0" collapsed="false">
      <c r="C1666" s="664" t="s">
        <v>482</v>
      </c>
      <c r="D1666" s="744" t="s">
        <v>2069</v>
      </c>
    </row>
    <row r="1667" customFormat="false" ht="13.2" hidden="false" customHeight="false" outlineLevel="0" collapsed="false">
      <c r="C1667" s="664" t="s">
        <v>482</v>
      </c>
      <c r="D1667" s="744" t="s">
        <v>2070</v>
      </c>
    </row>
    <row r="1668" customFormat="false" ht="13.2" hidden="false" customHeight="false" outlineLevel="0" collapsed="false">
      <c r="C1668" s="664" t="s">
        <v>482</v>
      </c>
      <c r="D1668" s="744" t="s">
        <v>2071</v>
      </c>
    </row>
    <row r="1669" customFormat="false" ht="13.2" hidden="false" customHeight="false" outlineLevel="0" collapsed="false">
      <c r="C1669" s="664" t="s">
        <v>482</v>
      </c>
      <c r="D1669" s="744" t="s">
        <v>2072</v>
      </c>
    </row>
    <row r="1670" customFormat="false" ht="13.2" hidden="false" customHeight="false" outlineLevel="0" collapsed="false">
      <c r="C1670" s="664" t="s">
        <v>482</v>
      </c>
      <c r="D1670" s="744" t="s">
        <v>2073</v>
      </c>
    </row>
    <row r="1671" customFormat="false" ht="13.2" hidden="false" customHeight="false" outlineLevel="0" collapsed="false">
      <c r="C1671" s="664" t="s">
        <v>482</v>
      </c>
      <c r="D1671" s="744" t="s">
        <v>2074</v>
      </c>
    </row>
    <row r="1672" customFormat="false" ht="13.2" hidden="false" customHeight="false" outlineLevel="0" collapsed="false">
      <c r="C1672" s="664" t="s">
        <v>482</v>
      </c>
      <c r="D1672" s="744" t="s">
        <v>2075</v>
      </c>
    </row>
    <row r="1673" customFormat="false" ht="13.2" hidden="false" customHeight="false" outlineLevel="0" collapsed="false">
      <c r="C1673" s="664" t="s">
        <v>482</v>
      </c>
      <c r="D1673" s="744" t="s">
        <v>2076</v>
      </c>
    </row>
    <row r="1674" customFormat="false" ht="13.2" hidden="false" customHeight="false" outlineLevel="0" collapsed="false">
      <c r="C1674" s="664" t="s">
        <v>482</v>
      </c>
      <c r="D1674" s="744" t="s">
        <v>2077</v>
      </c>
    </row>
    <row r="1675" customFormat="false" ht="13.2" hidden="false" customHeight="false" outlineLevel="0" collapsed="false">
      <c r="C1675" s="664" t="s">
        <v>482</v>
      </c>
      <c r="D1675" s="744" t="s">
        <v>2078</v>
      </c>
    </row>
    <row r="1676" customFormat="false" ht="13.2" hidden="false" customHeight="false" outlineLevel="0" collapsed="false">
      <c r="C1676" s="664" t="s">
        <v>482</v>
      </c>
      <c r="D1676" s="744" t="s">
        <v>2079</v>
      </c>
    </row>
    <row r="1677" customFormat="false" ht="13.2" hidden="false" customHeight="false" outlineLevel="0" collapsed="false">
      <c r="C1677" s="664" t="s">
        <v>482</v>
      </c>
      <c r="D1677" s="744" t="s">
        <v>2080</v>
      </c>
    </row>
    <row r="1678" customFormat="false" ht="13.2" hidden="false" customHeight="false" outlineLevel="0" collapsed="false">
      <c r="C1678" s="664" t="s">
        <v>482</v>
      </c>
      <c r="D1678" s="744" t="s">
        <v>2081</v>
      </c>
    </row>
    <row r="1679" customFormat="false" ht="13.2" hidden="false" customHeight="false" outlineLevel="0" collapsed="false">
      <c r="C1679" s="664" t="s">
        <v>482</v>
      </c>
      <c r="D1679" s="744" t="s">
        <v>2082</v>
      </c>
    </row>
    <row r="1680" customFormat="false" ht="13.2" hidden="false" customHeight="false" outlineLevel="0" collapsed="false">
      <c r="C1680" s="664" t="s">
        <v>482</v>
      </c>
      <c r="D1680" s="744" t="s">
        <v>2083</v>
      </c>
    </row>
    <row r="1681" customFormat="false" ht="13.2" hidden="false" customHeight="false" outlineLevel="0" collapsed="false">
      <c r="C1681" s="664" t="s">
        <v>482</v>
      </c>
      <c r="D1681" s="744" t="s">
        <v>2084</v>
      </c>
    </row>
    <row r="1682" customFormat="false" ht="13.2" hidden="false" customHeight="false" outlineLevel="0" collapsed="false">
      <c r="C1682" s="664" t="s">
        <v>482</v>
      </c>
      <c r="D1682" s="744" t="s">
        <v>2085</v>
      </c>
    </row>
    <row r="1683" customFormat="false" ht="13.2" hidden="false" customHeight="false" outlineLevel="0" collapsed="false">
      <c r="C1683" s="664" t="s">
        <v>482</v>
      </c>
      <c r="D1683" s="744" t="s">
        <v>2086</v>
      </c>
    </row>
    <row r="1684" customFormat="false" ht="13.2" hidden="false" customHeight="false" outlineLevel="0" collapsed="false">
      <c r="C1684" s="664" t="s">
        <v>482</v>
      </c>
      <c r="D1684" s="744" t="s">
        <v>2087</v>
      </c>
    </row>
    <row r="1685" customFormat="false" ht="13.2" hidden="false" customHeight="false" outlineLevel="0" collapsed="false">
      <c r="C1685" s="664" t="s">
        <v>482</v>
      </c>
      <c r="D1685" s="744" t="s">
        <v>2088</v>
      </c>
    </row>
    <row r="1686" customFormat="false" ht="13.2" hidden="false" customHeight="false" outlineLevel="0" collapsed="false">
      <c r="C1686" s="664" t="s">
        <v>482</v>
      </c>
      <c r="D1686" s="744" t="s">
        <v>2089</v>
      </c>
    </row>
    <row r="1687" customFormat="false" ht="13.2" hidden="false" customHeight="false" outlineLevel="0" collapsed="false">
      <c r="C1687" s="664" t="s">
        <v>482</v>
      </c>
      <c r="D1687" s="744" t="s">
        <v>2090</v>
      </c>
    </row>
    <row r="1688" customFormat="false" ht="13.2" hidden="false" customHeight="false" outlineLevel="0" collapsed="false">
      <c r="C1688" s="664" t="s">
        <v>482</v>
      </c>
      <c r="D1688" s="744" t="s">
        <v>2091</v>
      </c>
    </row>
    <row r="1689" customFormat="false" ht="13.2" hidden="false" customHeight="false" outlineLevel="0" collapsed="false">
      <c r="C1689" s="664" t="s">
        <v>482</v>
      </c>
      <c r="D1689" s="744" t="s">
        <v>2092</v>
      </c>
    </row>
    <row r="1690" customFormat="false" ht="13.2" hidden="false" customHeight="false" outlineLevel="0" collapsed="false">
      <c r="C1690" s="664" t="s">
        <v>482</v>
      </c>
      <c r="D1690" s="744" t="s">
        <v>2093</v>
      </c>
    </row>
    <row r="1691" customFormat="false" ht="13.2" hidden="false" customHeight="false" outlineLevel="0" collapsed="false">
      <c r="C1691" s="664" t="s">
        <v>482</v>
      </c>
      <c r="D1691" s="744" t="s">
        <v>2094</v>
      </c>
    </row>
    <row r="1692" customFormat="false" ht="13.2" hidden="false" customHeight="false" outlineLevel="0" collapsed="false">
      <c r="C1692" s="664" t="s">
        <v>482</v>
      </c>
      <c r="D1692" s="744" t="s">
        <v>2095</v>
      </c>
    </row>
    <row r="1693" customFormat="false" ht="13.2" hidden="false" customHeight="false" outlineLevel="0" collapsed="false">
      <c r="C1693" s="664" t="s">
        <v>482</v>
      </c>
      <c r="D1693" s="744" t="s">
        <v>2096</v>
      </c>
    </row>
    <row r="1694" customFormat="false" ht="13.2" hidden="false" customHeight="false" outlineLevel="0" collapsed="false">
      <c r="C1694" s="664" t="s">
        <v>482</v>
      </c>
      <c r="D1694" s="744" t="s">
        <v>2097</v>
      </c>
    </row>
    <row r="1695" customFormat="false" ht="13.2" hidden="false" customHeight="false" outlineLevel="0" collapsed="false">
      <c r="C1695" s="664" t="s">
        <v>482</v>
      </c>
      <c r="D1695" s="744" t="s">
        <v>2098</v>
      </c>
    </row>
    <row r="1696" customFormat="false" ht="13.2" hidden="false" customHeight="false" outlineLevel="0" collapsed="false">
      <c r="C1696" s="664" t="s">
        <v>482</v>
      </c>
      <c r="D1696" s="744" t="s">
        <v>2099</v>
      </c>
    </row>
    <row r="1697" customFormat="false" ht="13.2" hidden="false" customHeight="false" outlineLevel="0" collapsed="false">
      <c r="C1697" s="664" t="s">
        <v>482</v>
      </c>
      <c r="D1697" s="744" t="s">
        <v>2100</v>
      </c>
    </row>
    <row r="1698" customFormat="false" ht="13.2" hidden="false" customHeight="false" outlineLevel="0" collapsed="false">
      <c r="C1698" s="664" t="s">
        <v>482</v>
      </c>
      <c r="D1698" s="744" t="s">
        <v>2101</v>
      </c>
    </row>
    <row r="1699" customFormat="false" ht="13.2" hidden="false" customHeight="false" outlineLevel="0" collapsed="false">
      <c r="C1699" s="664" t="s">
        <v>482</v>
      </c>
      <c r="D1699" s="744" t="s">
        <v>2102</v>
      </c>
    </row>
    <row r="1700" customFormat="false" ht="13.2" hidden="false" customHeight="false" outlineLevel="0" collapsed="false">
      <c r="C1700" s="664" t="s">
        <v>482</v>
      </c>
      <c r="D1700" s="744" t="s">
        <v>2103</v>
      </c>
    </row>
    <row r="1701" customFormat="false" ht="13.2" hidden="false" customHeight="false" outlineLevel="0" collapsed="false">
      <c r="C1701" s="664" t="s">
        <v>482</v>
      </c>
      <c r="D1701" s="744" t="s">
        <v>2104</v>
      </c>
    </row>
    <row r="1702" customFormat="false" ht="13.2" hidden="false" customHeight="false" outlineLevel="0" collapsed="false">
      <c r="C1702" s="664" t="s">
        <v>482</v>
      </c>
      <c r="D1702" s="744" t="s">
        <v>2105</v>
      </c>
    </row>
    <row r="1703" customFormat="false" ht="13.2" hidden="false" customHeight="false" outlineLevel="0" collapsed="false">
      <c r="C1703" s="664" t="s">
        <v>482</v>
      </c>
      <c r="D1703" s="744" t="s">
        <v>2106</v>
      </c>
    </row>
    <row r="1704" customFormat="false" ht="13.2" hidden="false" customHeight="false" outlineLevel="0" collapsed="false">
      <c r="C1704" s="664" t="s">
        <v>482</v>
      </c>
      <c r="D1704" s="744" t="s">
        <v>2107</v>
      </c>
    </row>
    <row r="1705" customFormat="false" ht="13.2" hidden="false" customHeight="false" outlineLevel="0" collapsed="false">
      <c r="C1705" s="664" t="s">
        <v>482</v>
      </c>
      <c r="D1705" s="744" t="s">
        <v>2108</v>
      </c>
    </row>
    <row r="1706" customFormat="false" ht="13.2" hidden="false" customHeight="false" outlineLevel="0" collapsed="false">
      <c r="C1706" s="664" t="s">
        <v>482</v>
      </c>
      <c r="D1706" s="744" t="s">
        <v>2109</v>
      </c>
    </row>
    <row r="1707" customFormat="false" ht="13.2" hidden="false" customHeight="false" outlineLevel="0" collapsed="false">
      <c r="C1707" s="664" t="s">
        <v>482</v>
      </c>
      <c r="D1707" s="744" t="s">
        <v>2110</v>
      </c>
    </row>
    <row r="1708" customFormat="false" ht="13.2" hidden="false" customHeight="false" outlineLevel="0" collapsed="false">
      <c r="C1708" s="664" t="s">
        <v>482</v>
      </c>
      <c r="D1708" s="744" t="s">
        <v>2111</v>
      </c>
    </row>
    <row r="1709" customFormat="false" ht="13.2" hidden="false" customHeight="false" outlineLevel="0" collapsed="false">
      <c r="C1709" s="664" t="s">
        <v>484</v>
      </c>
      <c r="D1709" s="744" t="s">
        <v>2112</v>
      </c>
    </row>
    <row r="1710" customFormat="false" ht="13.2" hidden="false" customHeight="false" outlineLevel="0" collapsed="false">
      <c r="C1710" s="664" t="s">
        <v>484</v>
      </c>
      <c r="D1710" s="744" t="s">
        <v>2113</v>
      </c>
    </row>
    <row r="1711" customFormat="false" ht="13.2" hidden="false" customHeight="false" outlineLevel="0" collapsed="false">
      <c r="C1711" s="664" t="s">
        <v>484</v>
      </c>
      <c r="D1711" s="744" t="s">
        <v>2114</v>
      </c>
    </row>
    <row r="1712" customFormat="false" ht="13.2" hidden="false" customHeight="false" outlineLevel="0" collapsed="false">
      <c r="C1712" s="664" t="s">
        <v>484</v>
      </c>
      <c r="D1712" s="744" t="s">
        <v>2115</v>
      </c>
    </row>
    <row r="1713" customFormat="false" ht="13.2" hidden="false" customHeight="false" outlineLevel="0" collapsed="false">
      <c r="C1713" s="664" t="s">
        <v>484</v>
      </c>
      <c r="D1713" s="744" t="s">
        <v>2116</v>
      </c>
    </row>
    <row r="1714" customFormat="false" ht="13.2" hidden="false" customHeight="false" outlineLevel="0" collapsed="false">
      <c r="C1714" s="664" t="s">
        <v>484</v>
      </c>
      <c r="D1714" s="744" t="s">
        <v>2117</v>
      </c>
    </row>
    <row r="1715" customFormat="false" ht="13.2" hidden="false" customHeight="false" outlineLevel="0" collapsed="false">
      <c r="C1715" s="664" t="s">
        <v>484</v>
      </c>
      <c r="D1715" s="744" t="s">
        <v>2118</v>
      </c>
    </row>
    <row r="1716" customFormat="false" ht="13.2" hidden="false" customHeight="false" outlineLevel="0" collapsed="false">
      <c r="C1716" s="664" t="s">
        <v>484</v>
      </c>
      <c r="D1716" s="744" t="s">
        <v>2119</v>
      </c>
    </row>
    <row r="1717" customFormat="false" ht="13.2" hidden="false" customHeight="false" outlineLevel="0" collapsed="false">
      <c r="C1717" s="664" t="s">
        <v>484</v>
      </c>
      <c r="D1717" s="744" t="s">
        <v>2120</v>
      </c>
    </row>
    <row r="1718" customFormat="false" ht="13.2" hidden="false" customHeight="false" outlineLevel="0" collapsed="false">
      <c r="C1718" s="664" t="s">
        <v>484</v>
      </c>
      <c r="D1718" s="744" t="s">
        <v>2121</v>
      </c>
    </row>
    <row r="1719" customFormat="false" ht="13.2" hidden="false" customHeight="false" outlineLevel="0" collapsed="false">
      <c r="C1719" s="664" t="s">
        <v>484</v>
      </c>
      <c r="D1719" s="744" t="s">
        <v>2122</v>
      </c>
    </row>
    <row r="1720" customFormat="false" ht="13.2" hidden="false" customHeight="false" outlineLevel="0" collapsed="false">
      <c r="C1720" s="664" t="s">
        <v>484</v>
      </c>
      <c r="D1720" s="744" t="s">
        <v>2123</v>
      </c>
    </row>
    <row r="1721" customFormat="false" ht="13.2" hidden="false" customHeight="false" outlineLevel="0" collapsed="false">
      <c r="C1721" s="664" t="s">
        <v>484</v>
      </c>
      <c r="D1721" s="744" t="s">
        <v>2124</v>
      </c>
    </row>
    <row r="1722" customFormat="false" ht="13.2" hidden="false" customHeight="false" outlineLevel="0" collapsed="false">
      <c r="C1722" s="664" t="s">
        <v>484</v>
      </c>
      <c r="D1722" s="744" t="s">
        <v>2125</v>
      </c>
    </row>
    <row r="1723" customFormat="false" ht="13.2" hidden="false" customHeight="false" outlineLevel="0" collapsed="false">
      <c r="C1723" s="664" t="s">
        <v>484</v>
      </c>
      <c r="D1723" s="744" t="s">
        <v>2126</v>
      </c>
    </row>
    <row r="1724" customFormat="false" ht="13.2" hidden="false" customHeight="false" outlineLevel="0" collapsed="false">
      <c r="C1724" s="664" t="s">
        <v>484</v>
      </c>
      <c r="D1724" s="744" t="s">
        <v>2127</v>
      </c>
    </row>
    <row r="1725" customFormat="false" ht="13.2" hidden="false" customHeight="false" outlineLevel="0" collapsed="false">
      <c r="C1725" s="664" t="s">
        <v>484</v>
      </c>
      <c r="D1725" s="744" t="s">
        <v>2128</v>
      </c>
    </row>
    <row r="1726" customFormat="false" ht="13.2" hidden="false" customHeight="false" outlineLevel="0" collapsed="false">
      <c r="C1726" s="664" t="s">
        <v>484</v>
      </c>
      <c r="D1726" s="744" t="s">
        <v>2129</v>
      </c>
    </row>
    <row r="1727" customFormat="false" ht="13.2" hidden="false" customHeight="false" outlineLevel="0" collapsed="false">
      <c r="C1727" s="664" t="s">
        <v>484</v>
      </c>
      <c r="D1727" s="744" t="s">
        <v>2130</v>
      </c>
    </row>
    <row r="1728" customFormat="false" ht="13.2" hidden="false" customHeight="false" outlineLevel="0" collapsed="false">
      <c r="C1728" s="664" t="s">
        <v>484</v>
      </c>
      <c r="D1728" s="744" t="s">
        <v>2131</v>
      </c>
    </row>
    <row r="1729" customFormat="false" ht="13.2" hidden="false" customHeight="false" outlineLevel="0" collapsed="false">
      <c r="C1729" s="664" t="s">
        <v>484</v>
      </c>
      <c r="D1729" s="744" t="s">
        <v>2132</v>
      </c>
    </row>
    <row r="1730" customFormat="false" ht="13.2" hidden="false" customHeight="false" outlineLevel="0" collapsed="false">
      <c r="C1730" s="664" t="s">
        <v>484</v>
      </c>
      <c r="D1730" s="744" t="s">
        <v>2133</v>
      </c>
    </row>
    <row r="1731" customFormat="false" ht="13.2" hidden="false" customHeight="false" outlineLevel="0" collapsed="false">
      <c r="C1731" s="664" t="s">
        <v>484</v>
      </c>
      <c r="D1731" s="744" t="s">
        <v>2134</v>
      </c>
    </row>
    <row r="1732" customFormat="false" ht="13.2" hidden="false" customHeight="false" outlineLevel="0" collapsed="false">
      <c r="C1732" s="664" t="s">
        <v>484</v>
      </c>
      <c r="D1732" s="744" t="s">
        <v>2135</v>
      </c>
    </row>
    <row r="1733" customFormat="false" ht="13.2" hidden="false" customHeight="false" outlineLevel="0" collapsed="false">
      <c r="C1733" s="664" t="s">
        <v>484</v>
      </c>
      <c r="D1733" s="744" t="s">
        <v>2136</v>
      </c>
    </row>
    <row r="1734" customFormat="false" ht="13.2" hidden="false" customHeight="false" outlineLevel="0" collapsed="false">
      <c r="C1734" s="664" t="s">
        <v>484</v>
      </c>
      <c r="D1734" s="744" t="s">
        <v>2137</v>
      </c>
    </row>
    <row r="1735" customFormat="false" ht="13.2" hidden="false" customHeight="false" outlineLevel="0" collapsed="false">
      <c r="C1735" s="664" t="s">
        <v>484</v>
      </c>
      <c r="D1735" s="744" t="s">
        <v>2138</v>
      </c>
    </row>
    <row r="1736" customFormat="false" ht="13.2" hidden="false" customHeight="false" outlineLevel="0" collapsed="false">
      <c r="C1736" s="664" t="s">
        <v>484</v>
      </c>
      <c r="D1736" s="744" t="s">
        <v>2139</v>
      </c>
    </row>
    <row r="1737" customFormat="false" ht="13.2" hidden="false" customHeight="false" outlineLevel="0" collapsed="false">
      <c r="C1737" s="664" t="s">
        <v>484</v>
      </c>
      <c r="D1737" s="744" t="s">
        <v>2140</v>
      </c>
    </row>
    <row r="1738" customFormat="false" ht="13.2" hidden="false" customHeight="false" outlineLevel="0" collapsed="false">
      <c r="C1738" s="664" t="s">
        <v>484</v>
      </c>
      <c r="D1738" s="744" t="s">
        <v>2141</v>
      </c>
    </row>
    <row r="1739" customFormat="false" ht="13.2" hidden="false" customHeight="false" outlineLevel="0" collapsed="false">
      <c r="C1739" s="664" t="s">
        <v>484</v>
      </c>
      <c r="D1739" s="744" t="s">
        <v>2142</v>
      </c>
    </row>
    <row r="1740" customFormat="false" ht="13.2" hidden="false" customHeight="false" outlineLevel="0" collapsed="false">
      <c r="C1740" s="664" t="s">
        <v>484</v>
      </c>
      <c r="D1740" s="744" t="s">
        <v>2143</v>
      </c>
    </row>
    <row r="1741" customFormat="false" ht="13.2" hidden="false" customHeight="false" outlineLevel="0" collapsed="false">
      <c r="C1741" s="664" t="s">
        <v>484</v>
      </c>
      <c r="D1741" s="744" t="s">
        <v>2144</v>
      </c>
    </row>
    <row r="1742" customFormat="false" ht="13.2" hidden="false" customHeight="false" outlineLevel="0" collapsed="false">
      <c r="C1742" s="664" t="s">
        <v>484</v>
      </c>
      <c r="D1742" s="744" t="s">
        <v>2145</v>
      </c>
    </row>
    <row r="1743" customFormat="false" ht="13.2" hidden="false" customHeight="false" outlineLevel="0" collapsed="false">
      <c r="C1743" s="664" t="s">
        <v>484</v>
      </c>
      <c r="D1743" s="744" t="s">
        <v>2146</v>
      </c>
    </row>
    <row r="1744" customFormat="false" ht="13.2" hidden="false" customHeight="false" outlineLevel="0" collapsed="false">
      <c r="C1744" s="664" t="s">
        <v>484</v>
      </c>
      <c r="D1744" s="744" t="s">
        <v>2147</v>
      </c>
    </row>
    <row r="1745" customFormat="false" ht="13.2" hidden="false" customHeight="false" outlineLevel="0" collapsed="false">
      <c r="C1745" s="664" t="s">
        <v>484</v>
      </c>
      <c r="D1745" s="744" t="s">
        <v>2148</v>
      </c>
    </row>
    <row r="1746" customFormat="false" ht="13.2" hidden="false" customHeight="false" outlineLevel="0" collapsed="false">
      <c r="C1746" s="664" t="s">
        <v>484</v>
      </c>
      <c r="D1746" s="744" t="s">
        <v>2149</v>
      </c>
    </row>
    <row r="1747" customFormat="false" ht="13.2" hidden="false" customHeight="false" outlineLevel="0" collapsed="false">
      <c r="C1747" s="664" t="s">
        <v>484</v>
      </c>
      <c r="D1747" s="744" t="s">
        <v>2150</v>
      </c>
    </row>
    <row r="1748" customFormat="false" ht="13.2" hidden="false" customHeight="false" outlineLevel="0" collapsed="false">
      <c r="C1748" s="664" t="s">
        <v>484</v>
      </c>
      <c r="D1748" s="744" t="s">
        <v>2151</v>
      </c>
    </row>
    <row r="1749" customFormat="false" ht="13.8" hidden="false" customHeight="false" outlineLevel="0" collapsed="false">
      <c r="C1749" s="745" t="s">
        <v>484</v>
      </c>
      <c r="D1749" s="746" t="s">
        <v>2152</v>
      </c>
    </row>
  </sheetData>
  <sheetProtection sheet="true" objects="true" scenarios="tru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docProps/app.xml><?xml version="1.0" encoding="utf-8"?>
<Properties xmlns="http://schemas.openxmlformats.org/officeDocument/2006/extended-properties" xmlns:vt="http://schemas.openxmlformats.org/officeDocument/2006/docPropsVTypes">
  <Template>
  </Template>
  <TotalTime>0</TotalTime>
  <Application>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2023-01-10T13:53:21Z</dcterms:created>
  <dc:creator>
  </dc:creator>
  <dc:description>
  </dc:description>
  <dc:language>en-US</dc:language>
  <cp:lastModifiedBy>鶴巻 明梨(tsurumaki-akari.2p2)</cp:lastModifiedBy>
  <cp:lastPrinted>2025-02-07T08:53:54Z</cp:lastPrinted>
  <dcterms:modified xsi:type="dcterms:W3CDTF">2025-07-21T14:25:09Z</dcterms:modified>
  <cp:revision>0</cp:revision>
  <dc:subject>
  </dc:subject>
  <dc:title>
  </dc:title>
</cp:coreProperties>
</file>